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IWMDP\RURAL WATER\Bitsya\WORKS\FINAL DOCS\"/>
    </mc:Choice>
  </mc:AlternateContent>
  <bookViews>
    <workbookView xWindow="0" yWindow="0" windowWidth="19200" windowHeight="7050" tabRatio="880"/>
  </bookViews>
  <sheets>
    <sheet name="Cover" sheetId="132" r:id="rId1"/>
    <sheet name="Preamble" sheetId="133" r:id="rId2"/>
    <sheet name="Summary" sheetId="43" r:id="rId3"/>
    <sheet name="BILL NO 1" sheetId="120" r:id="rId4"/>
    <sheet name="1.0 General Items" sheetId="63" r:id="rId5"/>
    <sheet name="BILL NO 2" sheetId="121" r:id="rId6"/>
    <sheet name="2.0 DayWorks" sheetId="62" r:id="rId7"/>
    <sheet name="BILL NO 3" sheetId="122" r:id="rId8"/>
    <sheet name="3-Method related charges" sheetId="115" r:id="rId9"/>
    <sheet name="BILL NO 4" sheetId="123" r:id="rId10"/>
    <sheet name="4.0 Raw Water Intake" sheetId="96" r:id="rId11"/>
    <sheet name="BILL NO 5" sheetId="124" r:id="rId12"/>
    <sheet name="5.0 Raw water mains" sheetId="103" r:id="rId13"/>
    <sheet name="BILL NO 6" sheetId="125" r:id="rId14"/>
    <sheet name="6.1 Treatment Plant Site Works" sheetId="7" r:id="rId15"/>
    <sheet name="6.2-Aerator" sheetId="100" r:id="rId16"/>
    <sheet name="6.3-Flocculators 2No" sheetId="104" r:id="rId17"/>
    <sheet name="6.4-Clarifiers" sheetId="105" r:id="rId18"/>
    <sheet name="6.5-RSF" sheetId="106" r:id="rId19"/>
    <sheet name="6.6 Clear Water Tank" sheetId="108" r:id="rId20"/>
    <sheet name="6.7 Sand D Bed" sheetId="109" r:id="rId21"/>
    <sheet name="6.8Chemical hse-Dosing Platform" sheetId="107" r:id="rId22"/>
    <sheet name="6.9-Pumping station" sheetId="101" r:id="rId23"/>
    <sheet name="6.10-Electrical Installations" sheetId="114" r:id="rId24"/>
    <sheet name="6.11 Backwash Tank" sheetId="68" r:id="rId25"/>
    <sheet name="6.12 Plant Attendant's House " sheetId="117" r:id="rId26"/>
    <sheet name="6.13 Staff Quarters " sheetId="118" r:id="rId27"/>
    <sheet name="BILL NO 7" sheetId="126" r:id="rId28"/>
    <sheet name="7.1 Clear Water pumping main" sheetId="88" r:id="rId29"/>
    <sheet name="7.2 Pumping main to Hambuga" sheetId="112" r:id="rId30"/>
    <sheet name="BILL NO 8" sheetId="127" r:id="rId31"/>
    <sheet name="8.1 Transmission to Bistya" sheetId="67" r:id="rId32"/>
    <sheet name="8.1 Transmission to Kabingo" sheetId="111" r:id="rId33"/>
    <sheet name="BILL NO9" sheetId="128" r:id="rId34"/>
    <sheet name="9.1 Bistya reservior" sheetId="113" r:id="rId35"/>
    <sheet name="9.2 Bistya Distribution" sheetId="45" r:id="rId36"/>
    <sheet name="9.3 Kabingo Reservoir " sheetId="90" r:id="rId37"/>
    <sheet name="9.4 Kabingo Distribution" sheetId="77" r:id="rId38"/>
    <sheet name="9.5 Hambuga Reservoir  " sheetId="92" r:id="rId39"/>
    <sheet name="9.6 Hamb-Kasharara Distribtion " sheetId="91" r:id="rId40"/>
    <sheet name="9.7 Rugarama Main Reservoir   " sheetId="95" r:id="rId41"/>
    <sheet name="9.8 Rugongo Distribution  " sheetId="93" r:id="rId42"/>
    <sheet name="9.9 Booster to Kashara" sheetId="116" r:id="rId43"/>
    <sheet name="BILL NO 10" sheetId="129" r:id="rId44"/>
    <sheet name="10.1 Water Borne Toilets" sheetId="56" r:id="rId45"/>
    <sheet name="10.2 VIP Toilet" sheetId="119" r:id="rId46"/>
    <sheet name="BILL NO 11" sheetId="130" r:id="rId47"/>
    <sheet name="11.1 Water Offices" sheetId="58" r:id="rId48"/>
  </sheets>
  <definedNames>
    <definedName name="_Hlk84859790" localSheetId="0">Cover!#REF!</definedName>
    <definedName name="_xlnm.Print_Area" localSheetId="4">'1.0 General Items'!$A$1:$F$144</definedName>
    <definedName name="_xlnm.Print_Area" localSheetId="6">'2.0 DayWorks'!$A$1:$F$140</definedName>
    <definedName name="_xlnm.Print_Area" localSheetId="8">'3-Method related charges'!$A$1:$F$105</definedName>
    <definedName name="_xlnm.Print_Area" localSheetId="10">'4.0 Raw Water Intake'!$A$1:$F$185</definedName>
    <definedName name="_xlnm.Print_Area" localSheetId="12">'5.0 Raw water mains'!$A$1:$F$183</definedName>
    <definedName name="_xlnm.Print_Area" localSheetId="14">'6.1 Treatment Plant Site Works'!$A$1:$F$314</definedName>
    <definedName name="_xlnm.Print_Area" localSheetId="23">'6.10-Electrical Installations'!$A$1:$F$151</definedName>
    <definedName name="_xlnm.Print_Area" localSheetId="25">'6.12 Plant Attendant''s House '!$A$1:$F$378</definedName>
    <definedName name="_xlnm.Print_Area" localSheetId="16">'6.3-Flocculators 2No'!$A$1:$F$263</definedName>
    <definedName name="_xlnm.Print_Area" localSheetId="17">'6.4-Clarifiers'!$A$1:$F$238</definedName>
    <definedName name="_xlnm.Print_Area" localSheetId="18">'6.5-RSF'!$A$1:$F$277</definedName>
    <definedName name="_xlnm.Print_Area" localSheetId="19">'6.6 Clear Water Tank'!$A$1:$F$186</definedName>
    <definedName name="_xlnm.Print_Area" localSheetId="20">'6.7 Sand D Bed'!$A$1:$F$247</definedName>
    <definedName name="_xlnm.Print_Area" localSheetId="21">'6.8Chemical hse-Dosing Platform'!$A$1:$F$287</definedName>
    <definedName name="_xlnm.Print_Area" localSheetId="22">'6.9-Pumping station'!$A$1:$F$199</definedName>
    <definedName name="_xlnm.Print_Area" localSheetId="28">'7.1 Clear Water pumping main'!$A$1:$F$257</definedName>
    <definedName name="_xlnm.Print_Area" localSheetId="29">'7.2 Pumping main to Hambuga'!$A$1:$F$245</definedName>
    <definedName name="_xlnm.Print_Area" localSheetId="31">'8.1 Transmission to Bistya'!$A$1:$F$322</definedName>
    <definedName name="_xlnm.Print_Area" localSheetId="32">'8.1 Transmission to Kabingo'!$A$1:$F$309</definedName>
    <definedName name="_xlnm.Print_Area" localSheetId="34">'9.1 Bistya reservior'!$A$1:$F$322</definedName>
    <definedName name="_xlnm.Print_Area" localSheetId="35">'9.2 Bistya Distribution'!$A$1:$F$363</definedName>
    <definedName name="_xlnm.Print_Area" localSheetId="37">'9.4 Kabingo Distribution'!$A$1:$F$331</definedName>
    <definedName name="_xlnm.Print_Area" localSheetId="39">'9.6 Hamb-Kasharara Distribtion '!$A$1:$F$309</definedName>
    <definedName name="_xlnm.Print_Area" localSheetId="41">'9.8 Rugongo Distribution  '!$A$1:$F$272</definedName>
    <definedName name="_xlnm.Print_Area" localSheetId="3">'BILL NO 1'!$A$1:$F$28</definedName>
    <definedName name="_xlnm.Print_Area" localSheetId="43">'BILL NO 10'!$A$1:$F$28</definedName>
    <definedName name="_xlnm.Print_Area" localSheetId="46">'BILL NO 11'!$A$1:$F$28</definedName>
    <definedName name="_xlnm.Print_Area" localSheetId="5">'BILL NO 2'!$A$1:$F$28</definedName>
    <definedName name="_xlnm.Print_Area" localSheetId="7">'BILL NO 3'!$A$1:$F$28</definedName>
    <definedName name="_xlnm.Print_Area" localSheetId="9">'BILL NO 4'!$A$1:$F$28</definedName>
    <definedName name="_xlnm.Print_Area" localSheetId="11">'BILL NO 5'!$A$1:$F$28</definedName>
    <definedName name="_xlnm.Print_Area" localSheetId="13">'BILL NO 6'!$A$1:$F$28</definedName>
    <definedName name="_xlnm.Print_Area" localSheetId="27">'BILL NO 7'!$A$1:$F$28</definedName>
    <definedName name="_xlnm.Print_Area" localSheetId="30">'BILL NO 8'!$A$1:$F$28</definedName>
    <definedName name="_xlnm.Print_Area" localSheetId="33">'BILL NO9'!$A$1:$F$28</definedName>
    <definedName name="_xlnm.Print_Area" localSheetId="0">Cover!$A$1:$A$56</definedName>
    <definedName name="_xlnm.Print_Area" localSheetId="2">Summary!$A$1:$C$55</definedName>
    <definedName name="_xlnm.Print_Titles" localSheetId="4">'1.0 General Items'!$1:$5</definedName>
    <definedName name="_xlnm.Print_Titles" localSheetId="44">'10.1 Water Borne Toilets'!$1:$7</definedName>
    <definedName name="_xlnm.Print_Titles" localSheetId="47">'11.1 Water Offices'!$1:$5</definedName>
    <definedName name="_xlnm.Print_Titles" localSheetId="6">'2.0 DayWorks'!$1:$5</definedName>
    <definedName name="_xlnm.Print_Titles" localSheetId="8">'3-Method related charges'!$4:$6</definedName>
    <definedName name="_xlnm.Print_Titles" localSheetId="10">'4.0 Raw Water Intake'!$1:$8</definedName>
    <definedName name="_xlnm.Print_Titles" localSheetId="12">'5.0 Raw water mains'!$1:$5</definedName>
    <definedName name="_xlnm.Print_Titles" localSheetId="14">'6.1 Treatment Plant Site Works'!$1:$5</definedName>
    <definedName name="_xlnm.Print_Titles" localSheetId="23">'6.10-Electrical Installations'!$1:$6</definedName>
    <definedName name="_xlnm.Print_Titles" localSheetId="24">'6.11 Backwash Tank'!$1:$5</definedName>
    <definedName name="_xlnm.Print_Titles" localSheetId="25">'6.12 Plant Attendant''s House '!$1:$6</definedName>
    <definedName name="_xlnm.Print_Titles" localSheetId="26">'6.13 Staff Quarters '!$1:$6</definedName>
    <definedName name="_xlnm.Print_Titles" localSheetId="15">'6.2-Aerator'!$1:$5</definedName>
    <definedName name="_xlnm.Print_Titles" localSheetId="16">'6.3-Flocculators 2No'!$1:$5</definedName>
    <definedName name="_xlnm.Print_Titles" localSheetId="17">'6.4-Clarifiers'!$1:$5</definedName>
    <definedName name="_xlnm.Print_Titles" localSheetId="18">'6.5-RSF'!$1:$5</definedName>
    <definedName name="_xlnm.Print_Titles" localSheetId="19">'6.6 Clear Water Tank'!$1:$7</definedName>
    <definedName name="_xlnm.Print_Titles" localSheetId="20">'6.7 Sand D Bed'!$1:$5</definedName>
    <definedName name="_xlnm.Print_Titles" localSheetId="21">'6.8Chemical hse-Dosing Platform'!$1:$5</definedName>
    <definedName name="_xlnm.Print_Titles" localSheetId="22">'6.9-Pumping station'!$1:$5</definedName>
    <definedName name="_xlnm.Print_Titles" localSheetId="28">'7.1 Clear Water pumping main'!$1:$5</definedName>
    <definedName name="_xlnm.Print_Titles" localSheetId="29">'7.2 Pumping main to Hambuga'!$1:$5</definedName>
    <definedName name="_xlnm.Print_Titles" localSheetId="31">'8.1 Transmission to Bistya'!$1:$5</definedName>
    <definedName name="_xlnm.Print_Titles" localSheetId="32">'8.1 Transmission to Kabingo'!$1:$5</definedName>
    <definedName name="_xlnm.Print_Titles" localSheetId="34">'9.1 Bistya reservior'!$1:$5</definedName>
    <definedName name="_xlnm.Print_Titles" localSheetId="35">'9.2 Bistya Distribution'!$1:$5</definedName>
    <definedName name="_xlnm.Print_Titles" localSheetId="36">'9.3 Kabingo Reservoir '!$1:$5</definedName>
    <definedName name="_xlnm.Print_Titles" localSheetId="38">'9.5 Hambuga Reservoir  '!$1:$5</definedName>
    <definedName name="_xlnm.Print_Titles" localSheetId="39">'9.6 Hamb-Kasharara Distribtion '!$1:$6</definedName>
    <definedName name="_xlnm.Print_Titles" localSheetId="40">'9.7 Rugarama Main Reservoir   '!$1:$6</definedName>
    <definedName name="_xlnm.Print_Titles" localSheetId="41">'9.8 Rugongo Distribution  '!$1:$5</definedName>
    <definedName name="_xlnm.Print_Titles" localSheetId="42">'9.9 Booster to Kashara'!$1:$5</definedName>
    <definedName name="Z_68C54A75_4519_4A64_9BB6_9B797749D2F3_.wvu.PrintArea" localSheetId="10" hidden="1">'4.0 Raw Water Intake'!$A$1:$F$977</definedName>
    <definedName name="Z_68C54A75_4519_4A64_9BB6_9B797749D2F3_.wvu.PrintArea" localSheetId="19" hidden="1">'6.6 Clear Water Tank'!$A$1:$F$771</definedName>
    <definedName name="Z_68C54A75_4519_4A64_9BB6_9B797749D2F3_.wvu.PrintTitles" localSheetId="10" hidden="1">'4.0 Raw Water Intake'!$1:$8</definedName>
    <definedName name="Z_68C54A75_4519_4A64_9BB6_9B797749D2F3_.wvu.PrintTitles" localSheetId="19" hidden="1">'6.6 Clear Water Tank'!$1:$7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63" l="1"/>
  <c r="F37" i="63"/>
  <c r="D34" i="113"/>
  <c r="F36" i="113"/>
  <c r="F35" i="113"/>
  <c r="F34" i="113"/>
  <c r="F33" i="113"/>
  <c r="F32" i="113"/>
  <c r="F30" i="113"/>
  <c r="F88" i="63"/>
  <c r="F89" i="63"/>
  <c r="F90" i="63"/>
  <c r="F87" i="63"/>
  <c r="F77" i="63"/>
  <c r="F73" i="63"/>
  <c r="F74" i="63"/>
  <c r="F75" i="63"/>
  <c r="F76" i="63"/>
  <c r="F72" i="63"/>
  <c r="F27" i="63"/>
  <c r="F26" i="63"/>
  <c r="F85" i="63"/>
  <c r="F30" i="116"/>
  <c r="F14" i="116"/>
  <c r="F171" i="93"/>
  <c r="F30" i="95"/>
  <c r="F16" i="95"/>
  <c r="F205" i="91"/>
  <c r="F31" i="92"/>
  <c r="F33" i="90"/>
  <c r="F16" i="92"/>
  <c r="F229" i="77"/>
  <c r="F16" i="90"/>
  <c r="F259" i="45"/>
  <c r="F16" i="113"/>
  <c r="F16" i="67"/>
  <c r="F16" i="112"/>
  <c r="F16" i="88"/>
  <c r="F40" i="113"/>
  <c r="F208" i="111"/>
  <c r="F222" i="67"/>
  <c r="F148" i="112"/>
  <c r="F154" i="88"/>
  <c r="G106" i="77"/>
  <c r="F63" i="111"/>
  <c r="F33" i="63"/>
  <c r="F31" i="63"/>
  <c r="F35" i="63"/>
  <c r="F258" i="119"/>
  <c r="F257" i="119"/>
  <c r="F256" i="119"/>
  <c r="F255" i="119"/>
  <c r="F254" i="119"/>
  <c r="F253" i="119"/>
  <c r="F252" i="119"/>
  <c r="F249" i="119"/>
  <c r="F247" i="119"/>
  <c r="F246" i="119"/>
  <c r="F243" i="119"/>
  <c r="F241" i="119"/>
  <c r="F240" i="119"/>
  <c r="F239" i="119"/>
  <c r="F233" i="119"/>
  <c r="F229" i="119"/>
  <c r="F222" i="119"/>
  <c r="F221" i="119"/>
  <c r="F220" i="119"/>
  <c r="F219" i="119"/>
  <c r="F218" i="119"/>
  <c r="F217" i="119"/>
  <c r="F216" i="119"/>
  <c r="F215" i="119"/>
  <c r="F214" i="119"/>
  <c r="F213" i="119"/>
  <c r="F212" i="119"/>
  <c r="F211" i="119"/>
  <c r="F210" i="119"/>
  <c r="F197" i="119"/>
  <c r="F195" i="119"/>
  <c r="F193" i="119"/>
  <c r="F191" i="119"/>
  <c r="F189" i="119"/>
  <c r="F188" i="119"/>
  <c r="F187" i="119"/>
  <c r="F186" i="119"/>
  <c r="F185" i="119"/>
  <c r="F184" i="119"/>
  <c r="F183" i="119"/>
  <c r="F182" i="119"/>
  <c r="F181" i="119"/>
  <c r="F180" i="119"/>
  <c r="F179" i="119"/>
  <c r="F178" i="119"/>
  <c r="F166" i="119"/>
  <c r="F165" i="119"/>
  <c r="F164" i="119"/>
  <c r="F162" i="119"/>
  <c r="F160" i="119"/>
  <c r="F159" i="119"/>
  <c r="F158" i="119"/>
  <c r="F157" i="119"/>
  <c r="F156" i="119"/>
  <c r="F155" i="119"/>
  <c r="F154" i="119"/>
  <c r="F153" i="119"/>
  <c r="F152" i="119"/>
  <c r="F151" i="119"/>
  <c r="F150" i="119"/>
  <c r="F149" i="119"/>
  <c r="F148" i="119"/>
  <c r="F147" i="119"/>
  <c r="F146" i="119"/>
  <c r="F145" i="119"/>
  <c r="F144" i="119"/>
  <c r="F143" i="119"/>
  <c r="F142" i="119"/>
  <c r="F141" i="119"/>
  <c r="F140" i="119"/>
  <c r="F139" i="119"/>
  <c r="F138" i="119"/>
  <c r="F130" i="119"/>
  <c r="F129" i="119"/>
  <c r="F128" i="119"/>
  <c r="F126" i="119"/>
  <c r="D118" i="119"/>
  <c r="F118" i="119"/>
  <c r="F117" i="119"/>
  <c r="F116" i="119"/>
  <c r="F115" i="119"/>
  <c r="D114" i="119"/>
  <c r="F114" i="119"/>
  <c r="F113" i="119"/>
  <c r="F109" i="119"/>
  <c r="D108" i="119"/>
  <c r="F108" i="119"/>
  <c r="D102" i="119"/>
  <c r="F102" i="119"/>
  <c r="F101" i="119"/>
  <c r="F97" i="119"/>
  <c r="F94" i="119"/>
  <c r="F93" i="119"/>
  <c r="F81" i="119"/>
  <c r="F79" i="119"/>
  <c r="F77" i="119"/>
  <c r="F71" i="119"/>
  <c r="F61" i="119"/>
  <c r="F59" i="119"/>
  <c r="F53" i="119"/>
  <c r="F51" i="119"/>
  <c r="F41" i="119"/>
  <c r="F39" i="119"/>
  <c r="F35" i="119"/>
  <c r="F29" i="119"/>
  <c r="F28" i="119"/>
  <c r="F24" i="119"/>
  <c r="F16" i="119"/>
  <c r="F14" i="119"/>
  <c r="F230" i="119"/>
  <c r="F282" i="119"/>
  <c r="F86" i="119"/>
  <c r="F274" i="119"/>
  <c r="F46" i="119"/>
  <c r="F272" i="119"/>
  <c r="F170" i="119"/>
  <c r="F278" i="119"/>
  <c r="F204" i="119"/>
  <c r="F280" i="119"/>
  <c r="F267" i="119"/>
  <c r="F284" i="119"/>
  <c r="F131" i="119"/>
  <c r="F276" i="119"/>
  <c r="F287" i="119"/>
  <c r="F289" i="119"/>
  <c r="F325" i="119"/>
  <c r="C48" i="43"/>
  <c r="H87" i="77"/>
  <c r="F42" i="93"/>
  <c r="F42" i="112"/>
  <c r="F57" i="77"/>
  <c r="F56" i="77"/>
  <c r="F90" i="77"/>
  <c r="F66" i="67"/>
  <c r="F65" i="67"/>
  <c r="F47" i="93"/>
  <c r="F95" i="45"/>
  <c r="F94" i="45"/>
  <c r="F83" i="67"/>
  <c r="F85" i="67"/>
  <c r="F84" i="67"/>
  <c r="F77" i="117"/>
  <c r="F21" i="116"/>
  <c r="F24" i="90"/>
  <c r="F25" i="90"/>
  <c r="F26" i="90"/>
  <c r="F27" i="90"/>
  <c r="F21" i="90"/>
  <c r="F32" i="108"/>
  <c r="F21" i="108"/>
  <c r="E100" i="67"/>
  <c r="E104" i="67"/>
  <c r="F110" i="112"/>
  <c r="F117" i="88"/>
  <c r="F78" i="88"/>
  <c r="F116" i="101"/>
  <c r="F112" i="101"/>
  <c r="F69" i="101"/>
  <c r="F60" i="101"/>
  <c r="F59" i="101"/>
  <c r="F58" i="101"/>
  <c r="F54" i="101"/>
  <c r="F53" i="101"/>
  <c r="F52" i="101"/>
  <c r="F141" i="106"/>
  <c r="F33" i="101"/>
  <c r="F46" i="101"/>
  <c r="F45" i="101"/>
  <c r="F185" i="105"/>
  <c r="F202" i="106"/>
  <c r="F200" i="106"/>
  <c r="F194" i="106"/>
  <c r="F193" i="106"/>
  <c r="F191" i="106"/>
  <c r="F73" i="7"/>
  <c r="F72" i="7"/>
  <c r="F71" i="7"/>
  <c r="F70" i="7"/>
  <c r="F176" i="106"/>
  <c r="F166" i="106"/>
  <c r="F165" i="106"/>
  <c r="F157" i="106"/>
  <c r="F149" i="106"/>
  <c r="F133" i="106"/>
  <c r="F168" i="106"/>
  <c r="F187" i="106"/>
  <c r="F160" i="104"/>
  <c r="F163" i="104"/>
  <c r="F162" i="104"/>
  <c r="F161" i="104"/>
  <c r="F128" i="104"/>
  <c r="F140" i="104"/>
  <c r="F144" i="100"/>
  <c r="F125" i="7"/>
  <c r="F81" i="7"/>
  <c r="F80" i="7"/>
  <c r="F79" i="7"/>
  <c r="F78" i="7"/>
  <c r="F77" i="7"/>
  <c r="F105" i="77"/>
  <c r="F106" i="77"/>
  <c r="F104" i="77"/>
  <c r="F62" i="77"/>
  <c r="F63" i="77"/>
  <c r="F61" i="77"/>
  <c r="F43" i="77"/>
  <c r="F42" i="77"/>
  <c r="F52" i="77"/>
  <c r="F51" i="77"/>
  <c r="F72" i="67"/>
  <c r="F71" i="67"/>
  <c r="F39" i="67"/>
  <c r="F38" i="67"/>
  <c r="F44" i="67"/>
  <c r="F45" i="67"/>
  <c r="F43" i="67"/>
  <c r="F49" i="96"/>
  <c r="F329" i="118"/>
  <c r="F327" i="118"/>
  <c r="F325" i="118"/>
  <c r="F323" i="118"/>
  <c r="F319" i="118"/>
  <c r="F309" i="118"/>
  <c r="F305" i="118"/>
  <c r="F303" i="118"/>
  <c r="F301" i="118"/>
  <c r="F299" i="118"/>
  <c r="F297" i="118"/>
  <c r="F295" i="118"/>
  <c r="F289" i="118"/>
  <c r="F279" i="118"/>
  <c r="F277" i="118"/>
  <c r="F273" i="118"/>
  <c r="F267" i="118"/>
  <c r="F263" i="118"/>
  <c r="F251" i="118"/>
  <c r="F247" i="118"/>
  <c r="F245" i="118"/>
  <c r="F243" i="118"/>
  <c r="F235" i="118"/>
  <c r="F233" i="118"/>
  <c r="F221" i="118"/>
  <c r="F219" i="118"/>
  <c r="F217" i="118"/>
  <c r="F213" i="118"/>
  <c r="F211" i="118"/>
  <c r="F207" i="118"/>
  <c r="F205" i="118"/>
  <c r="F189" i="118"/>
  <c r="F187" i="118"/>
  <c r="F179" i="118"/>
  <c r="F177" i="118"/>
  <c r="F173" i="118"/>
  <c r="F167" i="118"/>
  <c r="F158" i="118"/>
  <c r="F156" i="118"/>
  <c r="F152" i="118"/>
  <c r="F148" i="118"/>
  <c r="F146" i="118"/>
  <c r="F142" i="118"/>
  <c r="F136" i="118"/>
  <c r="F135" i="118"/>
  <c r="F131" i="118"/>
  <c r="D116" i="118"/>
  <c r="F112" i="118"/>
  <c r="D108" i="118"/>
  <c r="D104" i="118"/>
  <c r="D98" i="118"/>
  <c r="D94" i="118"/>
  <c r="F86" i="118"/>
  <c r="F78" i="118"/>
  <c r="F72" i="118"/>
  <c r="F70" i="118"/>
  <c r="F68" i="118"/>
  <c r="F62" i="118"/>
  <c r="F50" i="118"/>
  <c r="F41" i="118"/>
  <c r="D39" i="118"/>
  <c r="F36" i="118"/>
  <c r="F30" i="118"/>
  <c r="F26" i="118"/>
  <c r="F20" i="118"/>
  <c r="F19" i="118"/>
  <c r="F18" i="118"/>
  <c r="F17" i="118"/>
  <c r="F16" i="118"/>
  <c r="F320" i="117"/>
  <c r="F318" i="117"/>
  <c r="F316" i="117"/>
  <c r="F314" i="117"/>
  <c r="F312" i="117"/>
  <c r="F310" i="117"/>
  <c r="F308" i="117"/>
  <c r="F306" i="117"/>
  <c r="F304" i="117"/>
  <c r="F302" i="117"/>
  <c r="F300" i="117"/>
  <c r="F298" i="117"/>
  <c r="F290" i="117"/>
  <c r="F288" i="117"/>
  <c r="F286" i="117"/>
  <c r="F284" i="117"/>
  <c r="F282" i="117"/>
  <c r="F280" i="117"/>
  <c r="F278" i="117"/>
  <c r="F275" i="117"/>
  <c r="F273" i="117"/>
  <c r="F271" i="117"/>
  <c r="F269" i="117"/>
  <c r="F267" i="117"/>
  <c r="F256" i="117"/>
  <c r="F254" i="117"/>
  <c r="F252" i="117"/>
  <c r="F250" i="117"/>
  <c r="F248" i="117"/>
  <c r="F246" i="117"/>
  <c r="F240" i="117"/>
  <c r="F236" i="117"/>
  <c r="F228" i="117"/>
  <c r="F226" i="117"/>
  <c r="F222" i="117"/>
  <c r="F220" i="117"/>
  <c r="F216" i="117"/>
  <c r="F214" i="117"/>
  <c r="F208" i="117"/>
  <c r="F206" i="117"/>
  <c r="F194" i="117"/>
  <c r="F192" i="117"/>
  <c r="F188" i="117"/>
  <c r="F184" i="117"/>
  <c r="F176" i="117"/>
  <c r="F174" i="117"/>
  <c r="F170" i="117"/>
  <c r="F164" i="117"/>
  <c r="F158" i="117"/>
  <c r="F156" i="117"/>
  <c r="F152" i="117"/>
  <c r="F148" i="117"/>
  <c r="F146" i="117"/>
  <c r="F142" i="117"/>
  <c r="F136" i="117"/>
  <c r="F135" i="117"/>
  <c r="F114" i="117"/>
  <c r="F110" i="117"/>
  <c r="D106" i="117"/>
  <c r="D102" i="117"/>
  <c r="D96" i="117"/>
  <c r="D92" i="117"/>
  <c r="F71" i="117"/>
  <c r="F69" i="117"/>
  <c r="F67" i="117"/>
  <c r="F61" i="117"/>
  <c r="F49" i="117"/>
  <c r="F42" i="117"/>
  <c r="F40" i="117"/>
  <c r="F36" i="117"/>
  <c r="F30" i="117"/>
  <c r="F26" i="117"/>
  <c r="F20" i="117"/>
  <c r="F19" i="117"/>
  <c r="F18" i="117"/>
  <c r="F17" i="117"/>
  <c r="F16" i="117"/>
  <c r="F116" i="118"/>
  <c r="F94" i="118"/>
  <c r="F312" i="118"/>
  <c r="F374" i="118"/>
  <c r="F98" i="118"/>
  <c r="F39" i="118"/>
  <c r="F44" i="118"/>
  <c r="F358" i="118"/>
  <c r="F104" i="118"/>
  <c r="F257" i="118"/>
  <c r="F370" i="118"/>
  <c r="F197" i="118"/>
  <c r="F366" i="118"/>
  <c r="F81" i="117"/>
  <c r="F338" i="117"/>
  <c r="F96" i="117"/>
  <c r="F108" i="118"/>
  <c r="F293" i="117"/>
  <c r="F350" i="117"/>
  <c r="F262" i="117"/>
  <c r="F348" i="117"/>
  <c r="F92" i="117"/>
  <c r="F102" i="117"/>
  <c r="F106" i="117"/>
  <c r="F162" i="118"/>
  <c r="F364" i="118"/>
  <c r="F351" i="118"/>
  <c r="F376" i="118"/>
  <c r="F284" i="118"/>
  <c r="F372" i="118"/>
  <c r="F80" i="118"/>
  <c r="F360" i="118"/>
  <c r="F228" i="118"/>
  <c r="F368" i="118"/>
  <c r="F165" i="117"/>
  <c r="F342" i="117"/>
  <c r="F329" i="117"/>
  <c r="F352" i="117"/>
  <c r="F44" i="117"/>
  <c r="F336" i="117"/>
  <c r="F198" i="117"/>
  <c r="F344" i="117"/>
  <c r="F230" i="117"/>
  <c r="F346" i="117"/>
  <c r="F119" i="118"/>
  <c r="F362" i="118"/>
  <c r="F401" i="118"/>
  <c r="C29" i="43"/>
  <c r="F123" i="117"/>
  <c r="F340" i="117"/>
  <c r="F378" i="117"/>
  <c r="C28" i="43"/>
  <c r="F155" i="104"/>
  <c r="F154" i="104"/>
  <c r="F153" i="104"/>
  <c r="F122" i="45"/>
  <c r="F114" i="45"/>
  <c r="F132" i="96"/>
  <c r="F35" i="115"/>
  <c r="F33" i="115"/>
  <c r="F91" i="101"/>
  <c r="F245" i="116"/>
  <c r="F195" i="88"/>
  <c r="F243" i="116"/>
  <c r="F84" i="101"/>
  <c r="F28" i="100"/>
  <c r="F29" i="100"/>
  <c r="F26" i="100"/>
  <c r="F27" i="100"/>
  <c r="F233" i="116"/>
  <c r="F239" i="116"/>
  <c r="F237" i="116"/>
  <c r="F235" i="116"/>
  <c r="F208" i="116"/>
  <c r="F202" i="116"/>
  <c r="F198" i="116"/>
  <c r="F194" i="116"/>
  <c r="F188" i="116"/>
  <c r="F167" i="116"/>
  <c r="F166" i="116"/>
  <c r="F160" i="116"/>
  <c r="F159" i="116"/>
  <c r="F155" i="116"/>
  <c r="F154" i="116"/>
  <c r="F153" i="116"/>
  <c r="F152" i="116"/>
  <c r="F148" i="116"/>
  <c r="F147" i="116"/>
  <c r="F137" i="116"/>
  <c r="F131" i="116"/>
  <c r="F127" i="116"/>
  <c r="F121" i="116"/>
  <c r="F115" i="116"/>
  <c r="F111" i="116"/>
  <c r="F110" i="116"/>
  <c r="F84" i="116"/>
  <c r="F76" i="116"/>
  <c r="D26" i="116"/>
  <c r="F22" i="116"/>
  <c r="F20" i="116"/>
  <c r="F18" i="116"/>
  <c r="F20" i="115"/>
  <c r="F28" i="115"/>
  <c r="F39" i="115"/>
  <c r="F26" i="115"/>
  <c r="F22" i="115"/>
  <c r="F240" i="95"/>
  <c r="F237" i="92"/>
  <c r="F235" i="113"/>
  <c r="F157" i="108"/>
  <c r="F158" i="108"/>
  <c r="F159" i="108"/>
  <c r="F156" i="108"/>
  <c r="F153" i="108"/>
  <c r="F150" i="108"/>
  <c r="F143" i="108"/>
  <c r="F144" i="108"/>
  <c r="F145" i="108"/>
  <c r="F138" i="108"/>
  <c r="F139" i="108"/>
  <c r="F140" i="108"/>
  <c r="F141" i="108"/>
  <c r="F142" i="108"/>
  <c r="F132" i="108"/>
  <c r="F133" i="108"/>
  <c r="F134" i="108"/>
  <c r="F135" i="108"/>
  <c r="F136" i="108"/>
  <c r="F137" i="108"/>
  <c r="F130" i="108"/>
  <c r="F131" i="108"/>
  <c r="F123" i="108"/>
  <c r="F122" i="108"/>
  <c r="F48" i="114"/>
  <c r="F46" i="114"/>
  <c r="F44" i="114"/>
  <c r="F42" i="114"/>
  <c r="F37" i="114"/>
  <c r="F35" i="114"/>
  <c r="F33" i="114"/>
  <c r="F31" i="114"/>
  <c r="F29" i="114"/>
  <c r="F27" i="114"/>
  <c r="F25" i="114"/>
  <c r="F23" i="114"/>
  <c r="F17" i="114"/>
  <c r="F13" i="114"/>
  <c r="F24" i="114"/>
  <c r="F160" i="108"/>
  <c r="F166" i="108"/>
  <c r="F26" i="116"/>
  <c r="D42" i="116"/>
  <c r="D62" i="116"/>
  <c r="F62" i="116"/>
  <c r="F248" i="116"/>
  <c r="F265" i="116"/>
  <c r="F138" i="116"/>
  <c r="F259" i="116"/>
  <c r="F179" i="116"/>
  <c r="F261" i="116"/>
  <c r="F226" i="116"/>
  <c r="F263" i="116"/>
  <c r="F53" i="115"/>
  <c r="F58" i="115"/>
  <c r="F105" i="115"/>
  <c r="F92" i="114"/>
  <c r="F99" i="114"/>
  <c r="F39" i="114"/>
  <c r="F97" i="114"/>
  <c r="C11" i="43"/>
  <c r="F42" i="116"/>
  <c r="D48" i="116"/>
  <c r="F48" i="116"/>
  <c r="F151" i="114"/>
  <c r="C26" i="43"/>
  <c r="F51" i="116"/>
  <c r="F255" i="116"/>
  <c r="D68" i="116"/>
  <c r="F68" i="116"/>
  <c r="F97" i="116"/>
  <c r="F257" i="116"/>
  <c r="F305" i="116"/>
  <c r="C45" i="43"/>
  <c r="F134" i="67"/>
  <c r="F68" i="108"/>
  <c r="F69" i="108"/>
  <c r="F70" i="108"/>
  <c r="F71" i="108"/>
  <c r="F72" i="108"/>
  <c r="F73" i="108"/>
  <c r="F74" i="108"/>
  <c r="F75" i="108"/>
  <c r="F76" i="108"/>
  <c r="F77" i="108"/>
  <c r="F78" i="108"/>
  <c r="F79" i="108"/>
  <c r="F80" i="108"/>
  <c r="F81" i="108"/>
  <c r="F82" i="108"/>
  <c r="F83" i="108"/>
  <c r="F84" i="108"/>
  <c r="F85" i="108"/>
  <c r="F86" i="108"/>
  <c r="F87" i="108"/>
  <c r="F88" i="108"/>
  <c r="F89" i="108"/>
  <c r="F90" i="108"/>
  <c r="F91" i="108"/>
  <c r="F92" i="108"/>
  <c r="F93" i="108"/>
  <c r="F94" i="108"/>
  <c r="F96" i="108"/>
  <c r="F97" i="108"/>
  <c r="F99" i="108"/>
  <c r="F100" i="108"/>
  <c r="F101" i="108"/>
  <c r="F102" i="108"/>
  <c r="F103" i="108"/>
  <c r="F104" i="108"/>
  <c r="F105" i="108"/>
  <c r="F106" i="108"/>
  <c r="F107" i="108"/>
  <c r="F108" i="108"/>
  <c r="F109" i="108"/>
  <c r="F110" i="108"/>
  <c r="F112" i="108"/>
  <c r="F113" i="108"/>
  <c r="F114" i="108"/>
  <c r="F115" i="108"/>
  <c r="F116" i="108"/>
  <c r="F117" i="108"/>
  <c r="F67" i="108"/>
  <c r="F34" i="108"/>
  <c r="F35" i="108"/>
  <c r="F36" i="108"/>
  <c r="F37" i="108"/>
  <c r="F38" i="108"/>
  <c r="F39" i="108"/>
  <c r="F40" i="108"/>
  <c r="F41" i="108"/>
  <c r="F42" i="108"/>
  <c r="F43" i="108"/>
  <c r="F44" i="108"/>
  <c r="F45" i="108"/>
  <c r="F46" i="108"/>
  <c r="F47" i="108"/>
  <c r="F48" i="108"/>
  <c r="F49" i="108"/>
  <c r="F50" i="108"/>
  <c r="F51" i="108"/>
  <c r="F52" i="108"/>
  <c r="F53" i="108"/>
  <c r="F54" i="108"/>
  <c r="F55" i="108"/>
  <c r="F56" i="108"/>
  <c r="F57" i="108"/>
  <c r="F58" i="108"/>
  <c r="F59" i="108"/>
  <c r="F60" i="108"/>
  <c r="F24" i="108"/>
  <c r="F25" i="108"/>
  <c r="F26" i="108"/>
  <c r="F27" i="108"/>
  <c r="F28" i="108"/>
  <c r="F29" i="108"/>
  <c r="F30" i="108"/>
  <c r="F31" i="108"/>
  <c r="F14" i="108"/>
  <c r="F15" i="108"/>
  <c r="F16" i="108"/>
  <c r="F17" i="108"/>
  <c r="F18" i="108"/>
  <c r="F20" i="108"/>
  <c r="F233" i="113"/>
  <c r="F239" i="113"/>
  <c r="F237" i="113"/>
  <c r="F207" i="113"/>
  <c r="F201" i="113"/>
  <c r="F197" i="113"/>
  <c r="F193" i="113"/>
  <c r="F187" i="113"/>
  <c r="F165" i="113"/>
  <c r="F164" i="113"/>
  <c r="F158" i="113"/>
  <c r="F157" i="113"/>
  <c r="F153" i="113"/>
  <c r="F152" i="113"/>
  <c r="F151" i="113"/>
  <c r="F150" i="113"/>
  <c r="F146" i="113"/>
  <c r="F145" i="113"/>
  <c r="F134" i="113"/>
  <c r="F128" i="113"/>
  <c r="F124" i="113"/>
  <c r="F118" i="113"/>
  <c r="F112" i="113"/>
  <c r="F108" i="113"/>
  <c r="F107" i="113"/>
  <c r="F89" i="113"/>
  <c r="F81" i="113"/>
  <c r="D26" i="113"/>
  <c r="D53" i="113"/>
  <c r="F22" i="113"/>
  <c r="F21" i="113"/>
  <c r="F20" i="113"/>
  <c r="F225" i="113"/>
  <c r="F179" i="113"/>
  <c r="F278" i="113"/>
  <c r="F135" i="113"/>
  <c r="F265" i="113"/>
  <c r="F282" i="113"/>
  <c r="F61" i="108"/>
  <c r="F164" i="108"/>
  <c r="F118" i="108"/>
  <c r="F165" i="108"/>
  <c r="F276" i="113"/>
  <c r="F26" i="113"/>
  <c r="F41" i="113"/>
  <c r="F272" i="113"/>
  <c r="F280" i="113"/>
  <c r="F53" i="113"/>
  <c r="D59" i="113"/>
  <c r="D67" i="113"/>
  <c r="F67" i="113"/>
  <c r="F186" i="108"/>
  <c r="D73" i="113"/>
  <c r="F73" i="113"/>
  <c r="F59" i="113"/>
  <c r="F93" i="113"/>
  <c r="F274" i="113"/>
  <c r="F322" i="113"/>
  <c r="C37" i="43"/>
  <c r="F192" i="112"/>
  <c r="F191" i="112"/>
  <c r="F190" i="112"/>
  <c r="F189" i="112"/>
  <c r="F188" i="112"/>
  <c r="F187" i="112"/>
  <c r="F186" i="112"/>
  <c r="F185" i="112"/>
  <c r="F184" i="112"/>
  <c r="F183" i="112"/>
  <c r="F182" i="112"/>
  <c r="F181" i="112"/>
  <c r="F180" i="112"/>
  <c r="F179" i="112"/>
  <c r="F178" i="112"/>
  <c r="F177" i="112"/>
  <c r="F176" i="112"/>
  <c r="F175" i="112"/>
  <c r="F174" i="112"/>
  <c r="F173" i="112"/>
  <c r="F172" i="112"/>
  <c r="F162" i="112"/>
  <c r="F161" i="112"/>
  <c r="F160" i="112"/>
  <c r="F159" i="112"/>
  <c r="F158" i="112"/>
  <c r="F157" i="112"/>
  <c r="F156" i="112"/>
  <c r="F155" i="112"/>
  <c r="F154" i="112"/>
  <c r="F153" i="112"/>
  <c r="F152" i="112"/>
  <c r="F151" i="112"/>
  <c r="F150" i="112"/>
  <c r="F146" i="112"/>
  <c r="F145" i="112"/>
  <c r="F144" i="112"/>
  <c r="F143" i="112"/>
  <c r="F142" i="112"/>
  <c r="F141" i="112"/>
  <c r="F140" i="112"/>
  <c r="F139" i="112"/>
  <c r="F138" i="112"/>
  <c r="F137" i="112"/>
  <c r="F136" i="112"/>
  <c r="F135" i="112"/>
  <c r="F134" i="112"/>
  <c r="F118" i="112"/>
  <c r="F117" i="112"/>
  <c r="F116" i="112"/>
  <c r="F115" i="112"/>
  <c r="F114" i="112"/>
  <c r="F113" i="112"/>
  <c r="F112" i="112"/>
  <c r="F111" i="112"/>
  <c r="F109" i="112"/>
  <c r="F108" i="112"/>
  <c r="F107" i="112"/>
  <c r="F106" i="112"/>
  <c r="F105" i="112"/>
  <c r="F104" i="112"/>
  <c r="F103" i="112"/>
  <c r="F102" i="112"/>
  <c r="F101" i="112"/>
  <c r="F100" i="112"/>
  <c r="F99" i="112"/>
  <c r="F98" i="112"/>
  <c r="F97" i="112"/>
  <c r="F96" i="112"/>
  <c r="F95" i="112"/>
  <c r="F94" i="112"/>
  <c r="F93" i="112"/>
  <c r="F85" i="112"/>
  <c r="F84" i="112"/>
  <c r="F83" i="112"/>
  <c r="F82" i="112"/>
  <c r="F81" i="112"/>
  <c r="F80" i="112"/>
  <c r="F79" i="112"/>
  <c r="F78" i="112"/>
  <c r="F77" i="112"/>
  <c r="F76" i="112"/>
  <c r="F75" i="112"/>
  <c r="F74" i="112"/>
  <c r="F73" i="112"/>
  <c r="F72" i="112"/>
  <c r="F71" i="112"/>
  <c r="F70" i="112"/>
  <c r="F69" i="112"/>
  <c r="F68" i="112"/>
  <c r="F67" i="112"/>
  <c r="F66" i="112"/>
  <c r="F65" i="112"/>
  <c r="F64" i="112"/>
  <c r="F63" i="112"/>
  <c r="F53" i="112"/>
  <c r="F52" i="112"/>
  <c r="F51" i="112"/>
  <c r="F50" i="112"/>
  <c r="F49" i="112"/>
  <c r="F48" i="112"/>
  <c r="F47" i="112"/>
  <c r="F46" i="112"/>
  <c r="F45" i="112"/>
  <c r="F37" i="112"/>
  <c r="F36" i="112"/>
  <c r="F35" i="112"/>
  <c r="F34" i="112"/>
  <c r="F33" i="112"/>
  <c r="F32" i="112"/>
  <c r="F31" i="112"/>
  <c r="F30" i="112"/>
  <c r="F29" i="112"/>
  <c r="F28" i="112"/>
  <c r="F27" i="112"/>
  <c r="F26" i="112"/>
  <c r="F25" i="112"/>
  <c r="F24" i="112"/>
  <c r="F23" i="112"/>
  <c r="F22" i="112"/>
  <c r="F21" i="112"/>
  <c r="F20" i="112"/>
  <c r="F19" i="112"/>
  <c r="F18" i="112"/>
  <c r="F55" i="112"/>
  <c r="F202" i="112"/>
  <c r="F194" i="112"/>
  <c r="F210" i="112"/>
  <c r="F87" i="112"/>
  <c r="F204" i="112"/>
  <c r="F124" i="112"/>
  <c r="F206" i="112"/>
  <c r="F164" i="112"/>
  <c r="F208" i="112"/>
  <c r="F245" i="112"/>
  <c r="C32" i="43"/>
  <c r="F42" i="88"/>
  <c r="F41" i="88"/>
  <c r="F40" i="88"/>
  <c r="F39" i="88"/>
  <c r="F253" i="111"/>
  <c r="F247" i="111"/>
  <c r="F241" i="111"/>
  <c r="F237" i="111"/>
  <c r="F233" i="111"/>
  <c r="F229" i="111"/>
  <c r="F223"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60" i="111"/>
  <c r="F159" i="111"/>
  <c r="F158" i="111"/>
  <c r="F157" i="111"/>
  <c r="F156" i="111"/>
  <c r="F155" i="111"/>
  <c r="F154" i="111"/>
  <c r="F153" i="111"/>
  <c r="F152" i="111"/>
  <c r="F151" i="111"/>
  <c r="F150" i="111"/>
  <c r="F149" i="111"/>
  <c r="F148" i="111"/>
  <c r="F147" i="111"/>
  <c r="F146" i="111"/>
  <c r="F145" i="111"/>
  <c r="F144" i="111"/>
  <c r="F143" i="111"/>
  <c r="F119" i="111"/>
  <c r="F118" i="111"/>
  <c r="F117" i="111"/>
  <c r="F116" i="111"/>
  <c r="F115" i="111"/>
  <c r="F114" i="111"/>
  <c r="F113" i="111"/>
  <c r="F112" i="111"/>
  <c r="F111" i="111"/>
  <c r="F110" i="111"/>
  <c r="F109" i="111"/>
  <c r="F108" i="111"/>
  <c r="F107" i="111"/>
  <c r="F106" i="111"/>
  <c r="F105" i="111"/>
  <c r="F104" i="111"/>
  <c r="F103" i="111"/>
  <c r="F102" i="111"/>
  <c r="F101" i="111"/>
  <c r="F100" i="111"/>
  <c r="F84" i="111"/>
  <c r="F80" i="111"/>
  <c r="F76" i="111"/>
  <c r="F72" i="111"/>
  <c r="F66" i="111"/>
  <c r="F65" i="111"/>
  <c r="F64" i="111"/>
  <c r="F38" i="111"/>
  <c r="F29" i="111"/>
  <c r="F28" i="111"/>
  <c r="F22" i="111"/>
  <c r="F21" i="111"/>
  <c r="F20" i="111"/>
  <c r="F19" i="111"/>
  <c r="F18" i="111"/>
  <c r="F16" i="111"/>
  <c r="F50" i="111"/>
  <c r="F266" i="111"/>
  <c r="F132" i="111"/>
  <c r="F270" i="111"/>
  <c r="F170" i="111"/>
  <c r="F272" i="111"/>
  <c r="F215" i="111"/>
  <c r="F274" i="111"/>
  <c r="F259" i="111"/>
  <c r="F276" i="111"/>
  <c r="F91" i="111"/>
  <c r="F268" i="111"/>
  <c r="F309" i="111"/>
  <c r="C35" i="43"/>
  <c r="F78" i="67"/>
  <c r="F77" i="67"/>
  <c r="F76" i="67"/>
  <c r="F75" i="67"/>
  <c r="F149" i="105"/>
  <c r="F124" i="105"/>
  <c r="F145" i="105"/>
  <c r="C22" i="43"/>
  <c r="F140" i="96"/>
  <c r="F143" i="96"/>
  <c r="F137" i="96"/>
  <c r="F136" i="96"/>
  <c r="F135" i="96"/>
  <c r="F128" i="96"/>
  <c r="F125" i="96"/>
  <c r="F118" i="96"/>
  <c r="F113" i="96"/>
  <c r="F114" i="96"/>
  <c r="F112" i="96"/>
  <c r="F108" i="96"/>
  <c r="F100" i="96"/>
  <c r="F101" i="96"/>
  <c r="F97" i="96"/>
  <c r="F92" i="96"/>
  <c r="F87" i="96"/>
  <c r="F81" i="96"/>
  <c r="F64" i="96"/>
  <c r="F60" i="96"/>
  <c r="F52" i="96"/>
  <c r="F77" i="96"/>
  <c r="D72" i="96"/>
  <c r="F72" i="96"/>
  <c r="F48" i="96"/>
  <c r="F47" i="96"/>
  <c r="F46" i="96"/>
  <c r="F42" i="96"/>
  <c r="F41" i="96"/>
  <c r="F37" i="96"/>
  <c r="F36" i="96"/>
  <c r="F35" i="96"/>
  <c r="F31" i="96"/>
  <c r="F26" i="96"/>
  <c r="F22" i="96"/>
  <c r="F18" i="96"/>
  <c r="F66" i="96"/>
  <c r="F154" i="96"/>
  <c r="F149" i="96"/>
  <c r="F156" i="96"/>
  <c r="F120" i="96"/>
  <c r="F155" i="96"/>
  <c r="F185" i="96"/>
  <c r="F194" i="109"/>
  <c r="F193" i="109"/>
  <c r="F191" i="109"/>
  <c r="F187" i="109"/>
  <c r="F186" i="109"/>
  <c r="F180" i="109"/>
  <c r="F174" i="109"/>
  <c r="F171" i="109"/>
  <c r="F169" i="109"/>
  <c r="F167" i="109"/>
  <c r="F161" i="109"/>
  <c r="D155" i="109"/>
  <c r="F155" i="109"/>
  <c r="F149" i="109"/>
  <c r="D139" i="109"/>
  <c r="F139" i="109"/>
  <c r="D133" i="109"/>
  <c r="F133" i="109"/>
  <c r="D129" i="109"/>
  <c r="F129" i="109"/>
  <c r="D117" i="109"/>
  <c r="F117" i="109"/>
  <c r="D111" i="109"/>
  <c r="F111" i="109"/>
  <c r="F103" i="109"/>
  <c r="F102" i="109"/>
  <c r="D98" i="109"/>
  <c r="F98" i="109"/>
  <c r="F92" i="109"/>
  <c r="F88" i="109"/>
  <c r="F84" i="109"/>
  <c r="F68" i="109"/>
  <c r="D74" i="109"/>
  <c r="F74" i="109"/>
  <c r="F50" i="109"/>
  <c r="F48" i="109"/>
  <c r="D46" i="109"/>
  <c r="F46" i="109"/>
  <c r="D44" i="109"/>
  <c r="F44" i="109"/>
  <c r="D36" i="109"/>
  <c r="F36" i="109"/>
  <c r="D34" i="109"/>
  <c r="F34" i="109"/>
  <c r="D32" i="109"/>
  <c r="F32" i="109"/>
  <c r="D22" i="109"/>
  <c r="F22" i="109"/>
  <c r="D20" i="109"/>
  <c r="F20" i="109"/>
  <c r="D16" i="109"/>
  <c r="F16" i="109"/>
  <c r="D14" i="109"/>
  <c r="F213" i="107"/>
  <c r="F211" i="107"/>
  <c r="F207" i="107"/>
  <c r="F205" i="107"/>
  <c r="F203" i="107"/>
  <c r="F197" i="107"/>
  <c r="F196" i="107"/>
  <c r="F195" i="107"/>
  <c r="F193" i="107"/>
  <c r="F191" i="107"/>
  <c r="F190" i="107"/>
  <c r="F189" i="107"/>
  <c r="F187" i="107"/>
  <c r="F186" i="107"/>
  <c r="F185" i="107"/>
  <c r="F184" i="107"/>
  <c r="F183" i="107"/>
  <c r="F182" i="107"/>
  <c r="F181" i="107"/>
  <c r="F180" i="107"/>
  <c r="F179" i="107"/>
  <c r="F178" i="107"/>
  <c r="F174" i="107"/>
  <c r="F173" i="107"/>
  <c r="F172" i="107"/>
  <c r="F171" i="107"/>
  <c r="F170" i="107"/>
  <c r="F169" i="107"/>
  <c r="F168" i="107"/>
  <c r="F167" i="107"/>
  <c r="F166" i="107"/>
  <c r="F165" i="107"/>
  <c r="F164" i="107"/>
  <c r="F163" i="107"/>
  <c r="F162" i="107"/>
  <c r="F161" i="107"/>
  <c r="F160" i="107"/>
  <c r="F159" i="107"/>
  <c r="F158" i="107"/>
  <c r="F157" i="107"/>
  <c r="F156" i="107"/>
  <c r="F155" i="107"/>
  <c r="F154" i="107"/>
  <c r="F153" i="107"/>
  <c r="F152" i="107"/>
  <c r="F151" i="107"/>
  <c r="F150" i="107"/>
  <c r="F149" i="107"/>
  <c r="F148" i="107"/>
  <c r="F143" i="107"/>
  <c r="F142" i="107"/>
  <c r="F141" i="107"/>
  <c r="F140" i="107"/>
  <c r="F139" i="107"/>
  <c r="F138" i="107"/>
  <c r="F137" i="107"/>
  <c r="F136" i="107"/>
  <c r="F135" i="107"/>
  <c r="F134" i="107"/>
  <c r="F133" i="107"/>
  <c r="F132" i="107"/>
  <c r="F131" i="107"/>
  <c r="F130" i="107"/>
  <c r="F129" i="107"/>
  <c r="F128" i="107"/>
  <c r="F127" i="107"/>
  <c r="F126" i="107"/>
  <c r="F125" i="107"/>
  <c r="F124" i="107"/>
  <c r="F123" i="107"/>
  <c r="F114" i="107"/>
  <c r="F113" i="107"/>
  <c r="F112" i="107"/>
  <c r="F110" i="107"/>
  <c r="F109" i="107"/>
  <c r="F108" i="107"/>
  <c r="F107" i="107"/>
  <c r="F106" i="107"/>
  <c r="F105" i="107"/>
  <c r="F104" i="107"/>
  <c r="F103" i="107"/>
  <c r="F102" i="107"/>
  <c r="F101" i="107"/>
  <c r="F100" i="107"/>
  <c r="F99" i="107"/>
  <c r="F98" i="107"/>
  <c r="F97" i="107"/>
  <c r="F96" i="107"/>
  <c r="F95" i="107"/>
  <c r="F89" i="107"/>
  <c r="F88" i="107"/>
  <c r="F87" i="107"/>
  <c r="F85" i="107"/>
  <c r="F84" i="107"/>
  <c r="F83" i="107"/>
  <c r="F81" i="107"/>
  <c r="F73" i="107"/>
  <c r="F72" i="107"/>
  <c r="F71" i="107"/>
  <c r="F70" i="107"/>
  <c r="F69" i="107"/>
  <c r="F68" i="107"/>
  <c r="F65" i="107"/>
  <c r="D58" i="107"/>
  <c r="F58" i="107"/>
  <c r="F51" i="107"/>
  <c r="F40" i="107"/>
  <c r="F28" i="107"/>
  <c r="F26" i="107"/>
  <c r="F24" i="107"/>
  <c r="D20" i="107"/>
  <c r="F20" i="107"/>
  <c r="F16" i="107"/>
  <c r="F14" i="107"/>
  <c r="F184" i="106"/>
  <c r="F178" i="106"/>
  <c r="F177" i="106"/>
  <c r="F170" i="106"/>
  <c r="F169" i="106"/>
  <c r="F167" i="106"/>
  <c r="F159" i="106"/>
  <c r="F158" i="106"/>
  <c r="F151" i="106"/>
  <c r="F150" i="106"/>
  <c r="F143" i="106"/>
  <c r="F142" i="106"/>
  <c r="F135" i="106"/>
  <c r="F134" i="106"/>
  <c r="F123" i="106"/>
  <c r="F111" i="106"/>
  <c r="F103" i="106"/>
  <c r="F102" i="106"/>
  <c r="F101" i="106"/>
  <c r="F97" i="106"/>
  <c r="F88" i="106"/>
  <c r="F84" i="106"/>
  <c r="D72" i="106"/>
  <c r="F72" i="106"/>
  <c r="F66" i="106"/>
  <c r="F58" i="106"/>
  <c r="F46" i="106"/>
  <c r="F40" i="106"/>
  <c r="F38" i="106"/>
  <c r="F36" i="106"/>
  <c r="F34" i="106"/>
  <c r="F28" i="106"/>
  <c r="F26" i="106"/>
  <c r="F24" i="106"/>
  <c r="D20" i="106"/>
  <c r="F20" i="106"/>
  <c r="F16" i="106"/>
  <c r="F14" i="106"/>
  <c r="F184" i="105"/>
  <c r="F183" i="105"/>
  <c r="F182" i="105"/>
  <c r="F181" i="105"/>
  <c r="F177" i="105"/>
  <c r="F174" i="105"/>
  <c r="F173" i="105"/>
  <c r="F172" i="105"/>
  <c r="F171" i="105"/>
  <c r="F166" i="105"/>
  <c r="F165" i="105"/>
  <c r="F160" i="105"/>
  <c r="F159" i="105"/>
  <c r="F153" i="105"/>
  <c r="F152" i="105"/>
  <c r="F151" i="105"/>
  <c r="F150" i="105"/>
  <c r="F146" i="105"/>
  <c r="F139" i="105"/>
  <c r="F138" i="105"/>
  <c r="F132" i="105"/>
  <c r="F131" i="105"/>
  <c r="F125" i="105"/>
  <c r="F111" i="105"/>
  <c r="F105" i="105"/>
  <c r="F97" i="105"/>
  <c r="F96" i="105"/>
  <c r="F95" i="105"/>
  <c r="F91" i="105"/>
  <c r="D85" i="105"/>
  <c r="F85" i="105"/>
  <c r="F75" i="105"/>
  <c r="F68" i="105"/>
  <c r="D62" i="105"/>
  <c r="F62" i="105"/>
  <c r="F56" i="105"/>
  <c r="F50" i="105"/>
  <c r="F40" i="105"/>
  <c r="F28" i="105"/>
  <c r="F26" i="105"/>
  <c r="F24" i="105"/>
  <c r="F20" i="105"/>
  <c r="F16" i="105"/>
  <c r="F14" i="105"/>
  <c r="F206" i="104"/>
  <c r="F205" i="104"/>
  <c r="F203" i="104"/>
  <c r="F199" i="104"/>
  <c r="F194" i="104"/>
  <c r="F188" i="104"/>
  <c r="F187" i="104"/>
  <c r="F186" i="104"/>
  <c r="F181" i="104"/>
  <c r="F171" i="104"/>
  <c r="F152" i="104"/>
  <c r="F146" i="104"/>
  <c r="F139" i="104"/>
  <c r="F127" i="104"/>
  <c r="F121" i="104"/>
  <c r="F111" i="104"/>
  <c r="F105" i="104"/>
  <c r="F97" i="104"/>
  <c r="F96" i="104"/>
  <c r="F95" i="104"/>
  <c r="F91" i="104"/>
  <c r="F67" i="104"/>
  <c r="F62" i="104"/>
  <c r="D56" i="104"/>
  <c r="F56" i="104"/>
  <c r="F50" i="104"/>
  <c r="F40" i="104"/>
  <c r="F28" i="104"/>
  <c r="F26" i="104"/>
  <c r="F24" i="104"/>
  <c r="D20" i="104"/>
  <c r="F20" i="104"/>
  <c r="F16" i="104"/>
  <c r="F14" i="104"/>
  <c r="I3" i="107"/>
  <c r="D26" i="109"/>
  <c r="F26" i="109"/>
  <c r="F292" i="107"/>
  <c r="F131" i="104"/>
  <c r="F220" i="104"/>
  <c r="C14" i="43"/>
  <c r="F62" i="109"/>
  <c r="F77" i="109"/>
  <c r="F202" i="109"/>
  <c r="F14" i="109"/>
  <c r="F162" i="109"/>
  <c r="F206" i="109"/>
  <c r="F236" i="107"/>
  <c r="F253" i="107"/>
  <c r="F118" i="107"/>
  <c r="F245" i="107"/>
  <c r="F176" i="107"/>
  <c r="F249" i="107"/>
  <c r="F196" i="106"/>
  <c r="F239" i="106"/>
  <c r="F226" i="106"/>
  <c r="F241" i="106"/>
  <c r="F42" i="107"/>
  <c r="F241" i="107"/>
  <c r="F78" i="107"/>
  <c r="F243" i="107"/>
  <c r="F146" i="107"/>
  <c r="F247" i="107"/>
  <c r="F200" i="107"/>
  <c r="F251" i="107"/>
  <c r="F195" i="109"/>
  <c r="F208" i="109"/>
  <c r="F160" i="106"/>
  <c r="F237" i="106"/>
  <c r="F116" i="106"/>
  <c r="F235" i="106"/>
  <c r="F77" i="106"/>
  <c r="F233" i="106"/>
  <c r="F186" i="105"/>
  <c r="F199" i="105"/>
  <c r="F113" i="105"/>
  <c r="F195" i="105"/>
  <c r="F154" i="105"/>
  <c r="F197" i="105"/>
  <c r="F174" i="104"/>
  <c r="F222" i="104"/>
  <c r="F211" i="104"/>
  <c r="F224" i="104"/>
  <c r="F84" i="104"/>
  <c r="F218" i="104"/>
  <c r="F119" i="109"/>
  <c r="F204" i="109"/>
  <c r="F41" i="106"/>
  <c r="F231" i="106"/>
  <c r="F43" i="105"/>
  <c r="F191" i="105"/>
  <c r="F80" i="105"/>
  <c r="F193" i="105"/>
  <c r="F43" i="104"/>
  <c r="F216" i="104"/>
  <c r="F39" i="109"/>
  <c r="F200" i="109"/>
  <c r="F247" i="109"/>
  <c r="C23" i="43"/>
  <c r="F287" i="107"/>
  <c r="C24" i="43"/>
  <c r="F277" i="106"/>
  <c r="C21" i="43"/>
  <c r="F263" i="104"/>
  <c r="C19" i="43"/>
  <c r="F238" i="105"/>
  <c r="C20" i="43"/>
  <c r="F119" i="103"/>
  <c r="F113" i="103"/>
  <c r="F107" i="103"/>
  <c r="F106" i="103"/>
  <c r="F105" i="103"/>
  <c r="F104" i="103"/>
  <c r="F103" i="103"/>
  <c r="F102" i="103"/>
  <c r="F101" i="103"/>
  <c r="F100" i="103"/>
  <c r="F99" i="103"/>
  <c r="F98" i="103"/>
  <c r="F97" i="103"/>
  <c r="F82" i="103"/>
  <c r="F74" i="103"/>
  <c r="F68" i="103"/>
  <c r="F66" i="103"/>
  <c r="F58" i="103"/>
  <c r="F57" i="103"/>
  <c r="F53" i="103"/>
  <c r="F45" i="103"/>
  <c r="F40" i="103"/>
  <c r="F39" i="103"/>
  <c r="F35" i="103"/>
  <c r="F31" i="103"/>
  <c r="F27" i="103"/>
  <c r="F26" i="103"/>
  <c r="F23" i="103"/>
  <c r="F22" i="103"/>
  <c r="F21" i="103"/>
  <c r="F20" i="103"/>
  <c r="F19" i="103"/>
  <c r="F18" i="103"/>
  <c r="F15" i="103"/>
  <c r="F14" i="103"/>
  <c r="F108" i="101"/>
  <c r="F102" i="101"/>
  <c r="F98" i="101"/>
  <c r="F89" i="101"/>
  <c r="F87" i="101"/>
  <c r="F82" i="101"/>
  <c r="F76" i="101"/>
  <c r="F70" i="101"/>
  <c r="F44" i="101"/>
  <c r="F43" i="101"/>
  <c r="F42" i="101"/>
  <c r="F41" i="101"/>
  <c r="F35" i="101"/>
  <c r="F34" i="101"/>
  <c r="F27" i="101"/>
  <c r="F21" i="101"/>
  <c r="F143" i="100"/>
  <c r="F137" i="100"/>
  <c r="F136" i="100"/>
  <c r="F135" i="100"/>
  <c r="F131" i="100"/>
  <c r="F121" i="100"/>
  <c r="F117" i="100"/>
  <c r="F111" i="100"/>
  <c r="F101" i="100"/>
  <c r="F97" i="100"/>
  <c r="F95" i="100"/>
  <c r="F89" i="100"/>
  <c r="F88" i="100"/>
  <c r="F87" i="100"/>
  <c r="F77" i="100"/>
  <c r="F73" i="100"/>
  <c r="F69" i="100"/>
  <c r="F65" i="100"/>
  <c r="F61" i="100"/>
  <c r="D55" i="100"/>
  <c r="F55" i="100"/>
  <c r="F49" i="100"/>
  <c r="F41" i="100"/>
  <c r="F25" i="100"/>
  <c r="F23" i="100"/>
  <c r="F20" i="100"/>
  <c r="F16" i="100"/>
  <c r="F42" i="100"/>
  <c r="F171" i="100"/>
  <c r="F93" i="101"/>
  <c r="F145" i="101"/>
  <c r="F80" i="100"/>
  <c r="F173" i="100"/>
  <c r="F62" i="101"/>
  <c r="F143" i="101"/>
  <c r="F166" i="100"/>
  <c r="F177" i="100"/>
  <c r="F124" i="100"/>
  <c r="F175" i="100"/>
  <c r="F90" i="103"/>
  <c r="F138" i="103"/>
  <c r="F50" i="103"/>
  <c r="F136" i="103"/>
  <c r="F131" i="103"/>
  <c r="F140" i="103"/>
  <c r="F138" i="101"/>
  <c r="F147" i="101"/>
  <c r="F199" i="101"/>
  <c r="F218" i="100"/>
  <c r="C18" i="43"/>
  <c r="F183" i="103"/>
  <c r="C15" i="43"/>
  <c r="F244" i="95"/>
  <c r="F242" i="95"/>
  <c r="F238" i="95"/>
  <c r="F213" i="95"/>
  <c r="F207" i="95"/>
  <c r="F203" i="95"/>
  <c r="F199" i="95"/>
  <c r="F193" i="95"/>
  <c r="F171" i="95"/>
  <c r="F170" i="95"/>
  <c r="F164" i="95"/>
  <c r="F163" i="95"/>
  <c r="F159" i="95"/>
  <c r="F158" i="95"/>
  <c r="F157" i="95"/>
  <c r="F156" i="95"/>
  <c r="F152" i="95"/>
  <c r="F151" i="95"/>
  <c r="F140" i="95"/>
  <c r="F134" i="95"/>
  <c r="F130" i="95"/>
  <c r="F124" i="95"/>
  <c r="F118" i="95"/>
  <c r="F114" i="95"/>
  <c r="F113" i="95"/>
  <c r="F86" i="95"/>
  <c r="F78" i="95"/>
  <c r="D26" i="95"/>
  <c r="D42" i="95"/>
  <c r="F22" i="95"/>
  <c r="F21" i="95"/>
  <c r="F20" i="95"/>
  <c r="F215" i="93"/>
  <c r="F210" i="93"/>
  <c r="F204" i="93"/>
  <c r="F200" i="93"/>
  <c r="F196" i="93"/>
  <c r="F192" i="93"/>
  <c r="F175" i="93"/>
  <c r="F169" i="93"/>
  <c r="F163" i="93"/>
  <c r="F162" i="93"/>
  <c r="F156" i="93"/>
  <c r="F155" i="93"/>
  <c r="F149" i="93"/>
  <c r="F148" i="93"/>
  <c r="F147" i="93"/>
  <c r="F133" i="93"/>
  <c r="F127" i="93"/>
  <c r="F126" i="93"/>
  <c r="F122" i="93"/>
  <c r="F116" i="93"/>
  <c r="F115" i="93"/>
  <c r="F114" i="93"/>
  <c r="F113" i="93"/>
  <c r="F112" i="93"/>
  <c r="F106" i="93"/>
  <c r="F102" i="93"/>
  <c r="F93" i="93"/>
  <c r="F89" i="93"/>
  <c r="F83" i="93"/>
  <c r="F77" i="93"/>
  <c r="F76" i="93"/>
  <c r="F68" i="93"/>
  <c r="F67" i="93"/>
  <c r="F62" i="93"/>
  <c r="F61" i="93"/>
  <c r="F60" i="93"/>
  <c r="F59" i="93"/>
  <c r="F58" i="93"/>
  <c r="F57" i="93"/>
  <c r="F56" i="93"/>
  <c r="F55" i="93"/>
  <c r="F54" i="93"/>
  <c r="F44" i="93"/>
  <c r="F35" i="93"/>
  <c r="F29" i="93"/>
  <c r="F28" i="93"/>
  <c r="F22" i="93"/>
  <c r="F21" i="93"/>
  <c r="F20" i="93"/>
  <c r="F19" i="93"/>
  <c r="F18" i="93"/>
  <c r="D16" i="93"/>
  <c r="C25" i="43"/>
  <c r="F16" i="93"/>
  <c r="F49" i="93"/>
  <c r="F229" i="93"/>
  <c r="F26" i="95"/>
  <c r="F141" i="95"/>
  <c r="F281" i="95"/>
  <c r="F94" i="93"/>
  <c r="F183" i="93"/>
  <c r="F237" i="93"/>
  <c r="F222" i="93"/>
  <c r="F239" i="93"/>
  <c r="F184" i="95"/>
  <c r="F283" i="95"/>
  <c r="F270" i="95"/>
  <c r="F42" i="95"/>
  <c r="D64" i="95"/>
  <c r="F64" i="95"/>
  <c r="D48" i="95"/>
  <c r="F231" i="95"/>
  <c r="F285" i="95"/>
  <c r="F138" i="93"/>
  <c r="F235" i="93"/>
  <c r="F233" i="93"/>
  <c r="F231" i="93"/>
  <c r="F287" i="95"/>
  <c r="D70" i="95"/>
  <c r="F70" i="95"/>
  <c r="F99" i="95"/>
  <c r="F279" i="95"/>
  <c r="F48" i="95"/>
  <c r="F51" i="95"/>
  <c r="F277" i="95"/>
  <c r="F327" i="95"/>
  <c r="C43" i="43"/>
  <c r="F272" i="93"/>
  <c r="F241" i="92"/>
  <c r="F239" i="92"/>
  <c r="F235" i="92"/>
  <c r="F209" i="92"/>
  <c r="F203" i="92"/>
  <c r="F199" i="92"/>
  <c r="F195" i="92"/>
  <c r="F189" i="92"/>
  <c r="F168" i="92"/>
  <c r="F167" i="92"/>
  <c r="F161" i="92"/>
  <c r="F160" i="92"/>
  <c r="F156" i="92"/>
  <c r="F155" i="92"/>
  <c r="F154" i="92"/>
  <c r="F153" i="92"/>
  <c r="F149" i="92"/>
  <c r="F148" i="92"/>
  <c r="F138" i="92"/>
  <c r="F132" i="92"/>
  <c r="F128" i="92"/>
  <c r="F122" i="92"/>
  <c r="F116" i="92"/>
  <c r="F112" i="92"/>
  <c r="F111" i="92"/>
  <c r="F85" i="92"/>
  <c r="F77" i="92"/>
  <c r="D27" i="92"/>
  <c r="D43" i="92"/>
  <c r="F23" i="92"/>
  <c r="F22" i="92"/>
  <c r="F21" i="92"/>
  <c r="F20" i="92"/>
  <c r="F251" i="91"/>
  <c r="F246" i="91"/>
  <c r="F240" i="91"/>
  <c r="F236" i="91"/>
  <c r="F232" i="91"/>
  <c r="F228" i="91"/>
  <c r="F210" i="91"/>
  <c r="F203" i="91"/>
  <c r="F197" i="91"/>
  <c r="F196" i="91"/>
  <c r="F190" i="91"/>
  <c r="F189" i="91"/>
  <c r="F183" i="91"/>
  <c r="F182" i="91"/>
  <c r="F181" i="91"/>
  <c r="F167" i="91"/>
  <c r="F161" i="91"/>
  <c r="F160" i="91"/>
  <c r="F156" i="91"/>
  <c r="F150" i="91"/>
  <c r="F149" i="91"/>
  <c r="F148" i="91"/>
  <c r="F147" i="91"/>
  <c r="F146" i="91"/>
  <c r="F140" i="91"/>
  <c r="F136" i="91"/>
  <c r="F128" i="91"/>
  <c r="F124" i="91"/>
  <c r="F118" i="91"/>
  <c r="F112" i="91"/>
  <c r="F111" i="91"/>
  <c r="F103" i="91"/>
  <c r="F102" i="91"/>
  <c r="F97" i="91"/>
  <c r="F96" i="91"/>
  <c r="F95" i="91"/>
  <c r="F94" i="91"/>
  <c r="F93" i="91"/>
  <c r="F92" i="91"/>
  <c r="F91" i="91"/>
  <c r="F90" i="91"/>
  <c r="F89" i="91"/>
  <c r="F81" i="91"/>
  <c r="F76" i="91"/>
  <c r="F73" i="91"/>
  <c r="F68" i="91"/>
  <c r="F63" i="91"/>
  <c r="F58" i="91"/>
  <c r="F36" i="91"/>
  <c r="F30" i="91"/>
  <c r="F29" i="91"/>
  <c r="F23" i="91"/>
  <c r="F22" i="91"/>
  <c r="F21" i="91"/>
  <c r="F20" i="91"/>
  <c r="F19" i="91"/>
  <c r="D17" i="91"/>
  <c r="F233" i="90"/>
  <c r="F232" i="90"/>
  <c r="F231" i="90"/>
  <c r="F230" i="90"/>
  <c r="F229" i="90"/>
  <c r="F228" i="90"/>
  <c r="F227" i="90"/>
  <c r="F215" i="90"/>
  <c r="F214" i="90"/>
  <c r="F213" i="90"/>
  <c r="F212" i="90"/>
  <c r="F211" i="90"/>
  <c r="F210" i="90"/>
  <c r="F209" i="90"/>
  <c r="F208" i="90"/>
  <c r="F207" i="90"/>
  <c r="F206" i="90"/>
  <c r="F205" i="90"/>
  <c r="F204" i="90"/>
  <c r="F203" i="90"/>
  <c r="F202" i="90"/>
  <c r="F201" i="90"/>
  <c r="F200" i="90"/>
  <c r="F199" i="90"/>
  <c r="F198" i="90"/>
  <c r="F197" i="90"/>
  <c r="F196" i="90"/>
  <c r="F195" i="90"/>
  <c r="F173" i="90"/>
  <c r="F172" i="90"/>
  <c r="F171" i="90"/>
  <c r="F170" i="90"/>
  <c r="F169" i="90"/>
  <c r="F168" i="90"/>
  <c r="F167" i="90"/>
  <c r="F166" i="90"/>
  <c r="F165" i="90"/>
  <c r="F164" i="90"/>
  <c r="F163" i="90"/>
  <c r="F162" i="90"/>
  <c r="F161" i="90"/>
  <c r="F160" i="90"/>
  <c r="F159" i="90"/>
  <c r="F158" i="90"/>
  <c r="F157" i="90"/>
  <c r="F156" i="90"/>
  <c r="F155" i="90"/>
  <c r="F154" i="90"/>
  <c r="F153" i="90"/>
  <c r="F142" i="90"/>
  <c r="F141" i="90"/>
  <c r="F140" i="90"/>
  <c r="F139" i="90"/>
  <c r="F138" i="90"/>
  <c r="F137" i="90"/>
  <c r="F136" i="90"/>
  <c r="F135" i="90"/>
  <c r="F134" i="90"/>
  <c r="F133" i="90"/>
  <c r="F132" i="90"/>
  <c r="F131" i="90"/>
  <c r="F130" i="90"/>
  <c r="F129" i="90"/>
  <c r="F128" i="90"/>
  <c r="F127" i="90"/>
  <c r="F126" i="90"/>
  <c r="F125" i="90"/>
  <c r="F124" i="90"/>
  <c r="F123" i="90"/>
  <c r="F122" i="90"/>
  <c r="F121" i="90"/>
  <c r="F120" i="90"/>
  <c r="F119" i="90"/>
  <c r="F118" i="90"/>
  <c r="F117" i="90"/>
  <c r="F116" i="90"/>
  <c r="F115" i="90"/>
  <c r="F88" i="90"/>
  <c r="F87" i="90"/>
  <c r="F86" i="90"/>
  <c r="F85" i="90"/>
  <c r="F84" i="90"/>
  <c r="F83" i="90"/>
  <c r="F82" i="90"/>
  <c r="F81" i="90"/>
  <c r="F80" i="90"/>
  <c r="F79" i="90"/>
  <c r="F78" i="90"/>
  <c r="F77" i="90"/>
  <c r="F76" i="90"/>
  <c r="F75" i="90"/>
  <c r="F74" i="90"/>
  <c r="F73" i="90"/>
  <c r="F71" i="90"/>
  <c r="F70" i="90"/>
  <c r="F69" i="90"/>
  <c r="F68" i="90"/>
  <c r="F67" i="90"/>
  <c r="F50" i="90"/>
  <c r="D29" i="90"/>
  <c r="D45" i="90"/>
  <c r="F28" i="90"/>
  <c r="F23" i="90"/>
  <c r="C44" i="43"/>
  <c r="F27" i="92"/>
  <c r="F17" i="91"/>
  <c r="F29" i="90"/>
  <c r="F129" i="91"/>
  <c r="F270" i="91"/>
  <c r="F218" i="91"/>
  <c r="F274" i="91"/>
  <c r="F258" i="91"/>
  <c r="F276" i="91"/>
  <c r="F84" i="91"/>
  <c r="F268" i="91"/>
  <c r="F180" i="92"/>
  <c r="F280" i="92"/>
  <c r="F43" i="92"/>
  <c r="D63" i="92"/>
  <c r="F63" i="92"/>
  <c r="D49" i="92"/>
  <c r="F267" i="92"/>
  <c r="F227" i="92"/>
  <c r="F282" i="92"/>
  <c r="F139" i="92"/>
  <c r="F278" i="92"/>
  <c r="F172" i="91"/>
  <c r="F272" i="91"/>
  <c r="D66" i="90"/>
  <c r="F66" i="90"/>
  <c r="D51" i="90"/>
  <c r="F45" i="90"/>
  <c r="F143" i="90"/>
  <c r="F271" i="90"/>
  <c r="F219" i="90"/>
  <c r="F275" i="90"/>
  <c r="F259" i="90"/>
  <c r="F277" i="90"/>
  <c r="F185" i="90"/>
  <c r="F273" i="90"/>
  <c r="F48" i="91"/>
  <c r="F266" i="91"/>
  <c r="F309" i="91"/>
  <c r="F284" i="92"/>
  <c r="D69" i="92"/>
  <c r="F69" i="92"/>
  <c r="F98" i="92"/>
  <c r="F276" i="92"/>
  <c r="F49" i="92"/>
  <c r="F51" i="90"/>
  <c r="D72" i="90"/>
  <c r="F72" i="90"/>
  <c r="F101" i="90"/>
  <c r="F269" i="90"/>
  <c r="F191" i="88"/>
  <c r="F185" i="88"/>
  <c r="F179" i="88"/>
  <c r="F169" i="88"/>
  <c r="F165" i="88"/>
  <c r="F161" i="88"/>
  <c r="F152" i="88"/>
  <c r="F148" i="88"/>
  <c r="F140" i="88"/>
  <c r="F124" i="88"/>
  <c r="F118" i="88"/>
  <c r="F116" i="88"/>
  <c r="F110" i="88"/>
  <c r="F109" i="88"/>
  <c r="F103" i="88"/>
  <c r="F97" i="88"/>
  <c r="F85" i="88"/>
  <c r="F76" i="88"/>
  <c r="F71" i="88"/>
  <c r="F67" i="88"/>
  <c r="F63" i="88"/>
  <c r="F53" i="88"/>
  <c r="F36" i="88"/>
  <c r="F29" i="88"/>
  <c r="F28" i="88"/>
  <c r="F22" i="88"/>
  <c r="F55" i="88"/>
  <c r="F214" i="88"/>
  <c r="F52" i="92"/>
  <c r="F274" i="92"/>
  <c r="F324" i="92"/>
  <c r="C41" i="43"/>
  <c r="F54" i="90"/>
  <c r="F267" i="90"/>
  <c r="F317" i="90"/>
  <c r="C39" i="43"/>
  <c r="C42" i="43"/>
  <c r="F130" i="88"/>
  <c r="F218" i="88"/>
  <c r="F206" i="88"/>
  <c r="F222" i="88"/>
  <c r="F171" i="88"/>
  <c r="F220" i="88"/>
  <c r="F87" i="88"/>
  <c r="F216" i="88"/>
  <c r="F366" i="58"/>
  <c r="F365" i="58"/>
  <c r="F363" i="58"/>
  <c r="F361" i="58"/>
  <c r="F359" i="58"/>
  <c r="F357" i="58"/>
  <c r="F355" i="58"/>
  <c r="F353" i="58"/>
  <c r="F351" i="58"/>
  <c r="F349" i="58"/>
  <c r="F347" i="58"/>
  <c r="F334" i="58"/>
  <c r="F330" i="58"/>
  <c r="F328" i="58"/>
  <c r="F326" i="58"/>
  <c r="F324" i="58"/>
  <c r="F320" i="58"/>
  <c r="F316" i="58"/>
  <c r="F308" i="58"/>
  <c r="F306" i="58"/>
  <c r="F304" i="58"/>
  <c r="F302" i="58"/>
  <c r="F296" i="58"/>
  <c r="F290" i="58"/>
  <c r="F268" i="58"/>
  <c r="F264" i="58"/>
  <c r="F222" i="58"/>
  <c r="F214" i="58"/>
  <c r="F210" i="58"/>
  <c r="F202" i="58"/>
  <c r="F156" i="58"/>
  <c r="F93" i="58"/>
  <c r="F76" i="58"/>
  <c r="F16" i="58"/>
  <c r="F261" i="56"/>
  <c r="F259" i="56"/>
  <c r="F254" i="56"/>
  <c r="F252" i="56"/>
  <c r="F246" i="56"/>
  <c r="F240" i="56"/>
  <c r="F233" i="56"/>
  <c r="F231" i="56"/>
  <c r="F223" i="56"/>
  <c r="F221" i="56"/>
  <c r="F216" i="56"/>
  <c r="F209" i="56"/>
  <c r="F201" i="56"/>
  <c r="F199" i="56"/>
  <c r="F197" i="56"/>
  <c r="F195" i="56"/>
  <c r="F193" i="56"/>
  <c r="F191" i="56"/>
  <c r="F186" i="56"/>
  <c r="F182" i="56"/>
  <c r="F178" i="56"/>
  <c r="F174" i="56"/>
  <c r="F166" i="56"/>
  <c r="F164" i="56"/>
  <c r="F155" i="56"/>
  <c r="F149" i="56"/>
  <c r="F145" i="56"/>
  <c r="F141" i="56"/>
  <c r="F139" i="56"/>
  <c r="F135" i="56"/>
  <c r="F129" i="56"/>
  <c r="F125" i="56"/>
  <c r="F86" i="56"/>
  <c r="F85" i="56"/>
  <c r="F74" i="56"/>
  <c r="F66" i="56"/>
  <c r="F54" i="56"/>
  <c r="F52" i="56"/>
  <c r="F42" i="56"/>
  <c r="F36" i="56"/>
  <c r="F32" i="56"/>
  <c r="F26" i="56"/>
  <c r="F22" i="56"/>
  <c r="F16" i="56"/>
  <c r="F274" i="77"/>
  <c r="F273" i="77"/>
  <c r="F272" i="77"/>
  <c r="F271" i="77"/>
  <c r="F270" i="77"/>
  <c r="F269" i="77"/>
  <c r="F268" i="77"/>
  <c r="F267" i="77"/>
  <c r="F266" i="77"/>
  <c r="F265" i="77"/>
  <c r="F264" i="77"/>
  <c r="F263" i="77"/>
  <c r="F262" i="77"/>
  <c r="F261" i="77"/>
  <c r="F260" i="77"/>
  <c r="F259" i="77"/>
  <c r="F258" i="77"/>
  <c r="F257" i="77"/>
  <c r="F256" i="77"/>
  <c r="F255" i="77"/>
  <c r="F254" i="77"/>
  <c r="F253" i="77"/>
  <c r="F252" i="77"/>
  <c r="F234" i="77"/>
  <c r="F227" i="77"/>
  <c r="F226" i="77"/>
  <c r="F225" i="77"/>
  <c r="F224" i="77"/>
  <c r="F223" i="77"/>
  <c r="F222" i="77"/>
  <c r="F221" i="77"/>
  <c r="F220" i="77"/>
  <c r="F219" i="77"/>
  <c r="F218" i="77"/>
  <c r="F217" i="77"/>
  <c r="F216" i="77"/>
  <c r="F215" i="77"/>
  <c r="F214" i="77"/>
  <c r="F213" i="77"/>
  <c r="F212" i="77"/>
  <c r="F211" i="77"/>
  <c r="F210" i="77"/>
  <c r="F209" i="77"/>
  <c r="F208" i="77"/>
  <c r="F207" i="77"/>
  <c r="F206" i="77"/>
  <c r="F205" i="77"/>
  <c r="F187" i="77"/>
  <c r="F186" i="77"/>
  <c r="F185" i="77"/>
  <c r="F184" i="77"/>
  <c r="F183" i="77"/>
  <c r="F182" i="77"/>
  <c r="F181" i="77"/>
  <c r="F180" i="77"/>
  <c r="F179" i="77"/>
  <c r="F178" i="77"/>
  <c r="F177" i="77"/>
  <c r="F176" i="77"/>
  <c r="F175" i="77"/>
  <c r="F174" i="77"/>
  <c r="F173" i="77"/>
  <c r="F172" i="77"/>
  <c r="F171" i="77"/>
  <c r="F170" i="77"/>
  <c r="F169" i="77"/>
  <c r="F168" i="77"/>
  <c r="F167" i="77"/>
  <c r="F166" i="77"/>
  <c r="F165" i="77"/>
  <c r="F164" i="77"/>
  <c r="F163" i="77"/>
  <c r="F162" i="77"/>
  <c r="F161" i="77"/>
  <c r="F160" i="77"/>
  <c r="F159" i="77"/>
  <c r="F158" i="77"/>
  <c r="F157" i="77"/>
  <c r="F156" i="77"/>
  <c r="F148" i="77"/>
  <c r="F147" i="77"/>
  <c r="F146" i="77"/>
  <c r="F145" i="77"/>
  <c r="F144" i="77"/>
  <c r="F143" i="77"/>
  <c r="F142" i="77"/>
  <c r="F141" i="77"/>
  <c r="F140" i="77"/>
  <c r="F139" i="77"/>
  <c r="F138" i="77"/>
  <c r="F137" i="77"/>
  <c r="F136" i="77"/>
  <c r="F135" i="77"/>
  <c r="F134" i="77"/>
  <c r="F133" i="77"/>
  <c r="F132" i="77"/>
  <c r="F131" i="77"/>
  <c r="F130" i="77"/>
  <c r="F129" i="77"/>
  <c r="F128" i="77"/>
  <c r="F127" i="77"/>
  <c r="F126" i="77"/>
  <c r="F125" i="77"/>
  <c r="F124" i="77"/>
  <c r="F123" i="77"/>
  <c r="F118" i="77"/>
  <c r="F117" i="77"/>
  <c r="F97" i="77"/>
  <c r="F96" i="77"/>
  <c r="F95" i="77"/>
  <c r="F94" i="77"/>
  <c r="F93" i="77"/>
  <c r="F83" i="77"/>
  <c r="F82" i="77"/>
  <c r="F81" i="77"/>
  <c r="F80" i="77"/>
  <c r="F79" i="77"/>
  <c r="F78" i="77"/>
  <c r="F77" i="77"/>
  <c r="F76" i="77"/>
  <c r="F75" i="77"/>
  <c r="F73" i="77"/>
  <c r="F72" i="77"/>
  <c r="F71" i="77"/>
  <c r="F48" i="77"/>
  <c r="F47" i="77"/>
  <c r="F46" i="77"/>
  <c r="F45" i="77"/>
  <c r="F40" i="77"/>
  <c r="F35" i="77"/>
  <c r="F34" i="77"/>
  <c r="F33" i="77"/>
  <c r="F32" i="77"/>
  <c r="F31" i="77"/>
  <c r="F30" i="77"/>
  <c r="F29" i="77"/>
  <c r="F28" i="77"/>
  <c r="F27" i="77"/>
  <c r="F26" i="77"/>
  <c r="F25" i="77"/>
  <c r="F24" i="77"/>
  <c r="F23" i="77"/>
  <c r="F22" i="77"/>
  <c r="F295" i="45"/>
  <c r="F294" i="45"/>
  <c r="F293" i="45"/>
  <c r="F292" i="45"/>
  <c r="F291" i="45"/>
  <c r="F290" i="45"/>
  <c r="F289" i="45"/>
  <c r="F288" i="45"/>
  <c r="F287" i="45"/>
  <c r="F286" i="45"/>
  <c r="F285" i="45"/>
  <c r="F284" i="45"/>
  <c r="F283" i="45"/>
  <c r="F279" i="45"/>
  <c r="F278" i="45"/>
  <c r="F277" i="45"/>
  <c r="F276" i="45"/>
  <c r="F275" i="45"/>
  <c r="F274" i="45"/>
  <c r="F273" i="45"/>
  <c r="F272" i="45"/>
  <c r="F271" i="45"/>
  <c r="F270" i="45"/>
  <c r="F269" i="45"/>
  <c r="F268" i="45"/>
  <c r="F267" i="45"/>
  <c r="F266" i="45"/>
  <c r="F263" i="45"/>
  <c r="F262" i="45"/>
  <c r="F261" i="45"/>
  <c r="F260" i="45"/>
  <c r="F257" i="45"/>
  <c r="F256" i="45"/>
  <c r="F255" i="45"/>
  <c r="F254" i="45"/>
  <c r="F253" i="45"/>
  <c r="F252" i="45"/>
  <c r="F251" i="45"/>
  <c r="F250" i="45"/>
  <c r="F249" i="45"/>
  <c r="F248" i="45"/>
  <c r="F247" i="45"/>
  <c r="F246" i="45"/>
  <c r="F240" i="45"/>
  <c r="F238" i="45"/>
  <c r="F237" i="45"/>
  <c r="F236" i="45"/>
  <c r="F235" i="45"/>
  <c r="F234" i="45"/>
  <c r="F233" i="45"/>
  <c r="F232" i="45"/>
  <c r="F231" i="45"/>
  <c r="F230" i="45"/>
  <c r="F229" i="45"/>
  <c r="F228" i="45"/>
  <c r="F227" i="45"/>
  <c r="F226" i="45"/>
  <c r="F225" i="45"/>
  <c r="F224" i="45"/>
  <c r="F223" i="45"/>
  <c r="F222" i="45"/>
  <c r="F221" i="45"/>
  <c r="F220" i="45"/>
  <c r="F219" i="45"/>
  <c r="F218" i="45"/>
  <c r="F217" i="45"/>
  <c r="F216" i="45"/>
  <c r="F215" i="45"/>
  <c r="F214" i="45"/>
  <c r="F211" i="45"/>
  <c r="F210" i="45"/>
  <c r="F209" i="45"/>
  <c r="F208" i="45"/>
  <c r="F207" i="45"/>
  <c r="F203" i="45"/>
  <c r="F202" i="45"/>
  <c r="F201" i="45"/>
  <c r="F200" i="45"/>
  <c r="F199" i="45"/>
  <c r="F198" i="45"/>
  <c r="F197" i="45"/>
  <c r="F196" i="45"/>
  <c r="F195" i="45"/>
  <c r="F194" i="45"/>
  <c r="F193" i="45"/>
  <c r="F192" i="45"/>
  <c r="F191" i="45"/>
  <c r="F190" i="45"/>
  <c r="F189" i="45"/>
  <c r="F188" i="45"/>
  <c r="F187" i="45"/>
  <c r="F186" i="45"/>
  <c r="F185" i="45"/>
  <c r="F184" i="45"/>
  <c r="F183" i="45"/>
  <c r="F182" i="45"/>
  <c r="F181" i="45"/>
  <c r="F180" i="45"/>
  <c r="F179" i="45"/>
  <c r="F178" i="45"/>
  <c r="F177" i="45"/>
  <c r="F176" i="45"/>
  <c r="F175" i="45"/>
  <c r="F174" i="45"/>
  <c r="F173" i="45"/>
  <c r="F169" i="45"/>
  <c r="F168" i="45"/>
  <c r="F167" i="45"/>
  <c r="F166" i="45"/>
  <c r="F165" i="45"/>
  <c r="F164" i="45"/>
  <c r="F163" i="45"/>
  <c r="F162" i="45"/>
  <c r="F161" i="45"/>
  <c r="F160" i="45"/>
  <c r="F159" i="45"/>
  <c r="F149" i="45"/>
  <c r="F148" i="45"/>
  <c r="F147" i="45"/>
  <c r="F145" i="45"/>
  <c r="F144" i="45"/>
  <c r="F143" i="45"/>
  <c r="F142" i="45"/>
  <c r="F141" i="45"/>
  <c r="F139" i="45"/>
  <c r="F138" i="45"/>
  <c r="F137" i="45"/>
  <c r="F136" i="45"/>
  <c r="F134" i="45"/>
  <c r="F133" i="45"/>
  <c r="F132" i="45"/>
  <c r="F131" i="45"/>
  <c r="F130" i="45"/>
  <c r="F129" i="45"/>
  <c r="F128" i="45"/>
  <c r="F127" i="45"/>
  <c r="F126" i="45"/>
  <c r="F125" i="45"/>
  <c r="F121" i="45"/>
  <c r="F120" i="45"/>
  <c r="F113" i="45"/>
  <c r="F112" i="45"/>
  <c r="F111" i="45"/>
  <c r="F110" i="45"/>
  <c r="F90" i="45"/>
  <c r="F89" i="45"/>
  <c r="F87" i="45"/>
  <c r="F86" i="45"/>
  <c r="F85" i="45"/>
  <c r="F83" i="45"/>
  <c r="F82" i="45"/>
  <c r="F81" i="45"/>
  <c r="F80" i="45"/>
  <c r="F78" i="45"/>
  <c r="F77" i="45"/>
  <c r="F76" i="45"/>
  <c r="F75" i="45"/>
  <c r="F74" i="45"/>
  <c r="F73" i="45"/>
  <c r="F71" i="45"/>
  <c r="F70" i="45"/>
  <c r="F69" i="45"/>
  <c r="F63" i="45"/>
  <c r="F62" i="45"/>
  <c r="F61" i="45"/>
  <c r="F57" i="45"/>
  <c r="F55" i="45"/>
  <c r="F54" i="45"/>
  <c r="F53" i="45"/>
  <c r="F52" i="45"/>
  <c r="F51" i="45"/>
  <c r="F50" i="45"/>
  <c r="F47" i="45"/>
  <c r="F45" i="45"/>
  <c r="F44" i="45"/>
  <c r="F43" i="45"/>
  <c r="F42" i="45"/>
  <c r="F41" i="45"/>
  <c r="F40" i="45"/>
  <c r="F39" i="45"/>
  <c r="F38" i="45"/>
  <c r="F37" i="45"/>
  <c r="F36" i="45"/>
  <c r="F35" i="45"/>
  <c r="F34" i="45"/>
  <c r="F33" i="45"/>
  <c r="F32" i="45"/>
  <c r="F31" i="45"/>
  <c r="F30" i="45"/>
  <c r="F29" i="45"/>
  <c r="F28" i="45"/>
  <c r="F27" i="45"/>
  <c r="F26" i="45"/>
  <c r="F25" i="45"/>
  <c r="F24" i="45"/>
  <c r="F23" i="45"/>
  <c r="F22" i="45"/>
  <c r="F16" i="45"/>
  <c r="F266" i="67"/>
  <c r="F260" i="67"/>
  <c r="F254" i="67"/>
  <c r="F250" i="67"/>
  <c r="F246" i="67"/>
  <c r="F242" i="67"/>
  <c r="F236" i="67"/>
  <c r="F220" i="67"/>
  <c r="F216" i="67"/>
  <c r="F210" i="67"/>
  <c r="F209" i="67"/>
  <c r="F203" i="67"/>
  <c r="F202" i="67"/>
  <c r="F196" i="67"/>
  <c r="F195" i="67"/>
  <c r="F194" i="67"/>
  <c r="F174" i="67"/>
  <c r="F170" i="67"/>
  <c r="F164" i="67"/>
  <c r="F158" i="67"/>
  <c r="F157" i="67"/>
  <c r="F133" i="67"/>
  <c r="F132" i="67"/>
  <c r="F131" i="67"/>
  <c r="F130" i="67"/>
  <c r="F129" i="67"/>
  <c r="F128" i="67"/>
  <c r="F127" i="67"/>
  <c r="F126" i="67"/>
  <c r="F125" i="67"/>
  <c r="F124" i="67"/>
  <c r="F123" i="67"/>
  <c r="F122" i="67"/>
  <c r="F121" i="67"/>
  <c r="F120" i="67"/>
  <c r="F119" i="67"/>
  <c r="F118" i="67"/>
  <c r="F117" i="67"/>
  <c r="F116" i="67"/>
  <c r="F115" i="67"/>
  <c r="F114" i="67"/>
  <c r="F104" i="67"/>
  <c r="F100" i="67"/>
  <c r="F96" i="67"/>
  <c r="F92" i="67"/>
  <c r="F29" i="67"/>
  <c r="F28" i="67"/>
  <c r="F22" i="67"/>
  <c r="F131" i="68"/>
  <c r="F129" i="68"/>
  <c r="F125" i="68"/>
  <c r="F118" i="68"/>
  <c r="F117" i="68"/>
  <c r="F113" i="68"/>
  <c r="F106" i="68"/>
  <c r="F100" i="68"/>
  <c r="F92" i="68"/>
  <c r="F86" i="68"/>
  <c r="F76" i="68"/>
  <c r="F68" i="68"/>
  <c r="F19" i="68"/>
  <c r="F16" i="68"/>
  <c r="F256" i="7"/>
  <c r="F255" i="7"/>
  <c r="F254" i="7"/>
  <c r="F253" i="7"/>
  <c r="F252" i="7"/>
  <c r="F251" i="7"/>
  <c r="F250" i="7"/>
  <c r="F249" i="7"/>
  <c r="F248" i="7"/>
  <c r="F233" i="7"/>
  <c r="F229" i="7"/>
  <c r="F223" i="7"/>
  <c r="F219" i="7"/>
  <c r="F204" i="7"/>
  <c r="F203" i="7"/>
  <c r="F202" i="7"/>
  <c r="F201" i="7"/>
  <c r="F200" i="7"/>
  <c r="F199" i="7"/>
  <c r="F198" i="7"/>
  <c r="F197" i="7"/>
  <c r="F196" i="7"/>
  <c r="F195" i="7"/>
  <c r="F194" i="7"/>
  <c r="F192" i="7"/>
  <c r="F191" i="7"/>
  <c r="F190" i="7"/>
  <c r="F189" i="7"/>
  <c r="F188" i="7"/>
  <c r="F187" i="7"/>
  <c r="F186" i="7"/>
  <c r="F185" i="7"/>
  <c r="F184" i="7"/>
  <c r="F183" i="7"/>
  <c r="F182" i="7"/>
  <c r="F181" i="7"/>
  <c r="F180" i="7"/>
  <c r="F179" i="7"/>
  <c r="F177" i="7"/>
  <c r="F176" i="7"/>
  <c r="F175" i="7"/>
  <c r="F165" i="7"/>
  <c r="F164" i="7"/>
  <c r="F163" i="7"/>
  <c r="F162" i="7"/>
  <c r="F161" i="7"/>
  <c r="F160" i="7"/>
  <c r="F159" i="7"/>
  <c r="F158" i="7"/>
  <c r="F157" i="7"/>
  <c r="F156" i="7"/>
  <c r="F155" i="7"/>
  <c r="F154" i="7"/>
  <c r="F152" i="7"/>
  <c r="F151" i="7"/>
  <c r="F150" i="7"/>
  <c r="F149" i="7"/>
  <c r="F148" i="7"/>
  <c r="F147" i="7"/>
  <c r="F146" i="7"/>
  <c r="F145" i="7"/>
  <c r="F144" i="7"/>
  <c r="F139" i="7"/>
  <c r="F138" i="7"/>
  <c r="F127" i="7"/>
  <c r="F126" i="7"/>
  <c r="F124"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0" i="7"/>
  <c r="F89" i="7"/>
  <c r="F88" i="7"/>
  <c r="F87" i="7"/>
  <c r="F86" i="7"/>
  <c r="F85" i="7"/>
  <c r="F84" i="7"/>
  <c r="F83" i="7"/>
  <c r="F82" i="7"/>
  <c r="F76" i="7"/>
  <c r="F75" i="7"/>
  <c r="F74" i="7"/>
  <c r="F69" i="7"/>
  <c r="F68" i="7"/>
  <c r="F67" i="7"/>
  <c r="F66" i="7"/>
  <c r="F65" i="7"/>
  <c r="F64" i="7"/>
  <c r="F44" i="7"/>
  <c r="F43" i="7"/>
  <c r="F42" i="7"/>
  <c r="F41" i="7"/>
  <c r="F40" i="7"/>
  <c r="F39" i="7"/>
  <c r="F38" i="7"/>
  <c r="F37" i="7"/>
  <c r="F36" i="7"/>
  <c r="F35" i="7"/>
  <c r="F34" i="7"/>
  <c r="F33" i="7"/>
  <c r="F32" i="7"/>
  <c r="F31" i="7"/>
  <c r="F30" i="7"/>
  <c r="F29" i="7"/>
  <c r="F28" i="7"/>
  <c r="F27" i="7"/>
  <c r="F26" i="7"/>
  <c r="F25" i="7"/>
  <c r="F24" i="7"/>
  <c r="F23" i="7"/>
  <c r="F22" i="7"/>
  <c r="F17" i="7"/>
  <c r="F89" i="62"/>
  <c r="F88" i="62"/>
  <c r="F87" i="62"/>
  <c r="F86" i="62"/>
  <c r="F85" i="62"/>
  <c r="F84" i="62"/>
  <c r="F83" i="62"/>
  <c r="F82" i="62"/>
  <c r="F81" i="62"/>
  <c r="F80" i="62"/>
  <c r="F79" i="62"/>
  <c r="F78" i="62"/>
  <c r="F77" i="62"/>
  <c r="F76" i="62"/>
  <c r="F75" i="62"/>
  <c r="F74" i="62"/>
  <c r="F73" i="62"/>
  <c r="F72" i="62"/>
  <c r="F71" i="62"/>
  <c r="F70" i="62"/>
  <c r="F69" i="62"/>
  <c r="F68" i="62"/>
  <c r="F67" i="62"/>
  <c r="F66" i="62"/>
  <c r="F65" i="62"/>
  <c r="F64" i="62"/>
  <c r="F63" i="62"/>
  <c r="F62" i="62"/>
  <c r="F61" i="62"/>
  <c r="F60" i="62"/>
  <c r="F59" i="62"/>
  <c r="F55" i="62"/>
  <c r="F54" i="62"/>
  <c r="F51" i="62"/>
  <c r="F50" i="62"/>
  <c r="F45" i="62"/>
  <c r="F44" i="62"/>
  <c r="F42" i="62"/>
  <c r="F39" i="62"/>
  <c r="F38" i="62"/>
  <c r="F37" i="62"/>
  <c r="F36" i="62"/>
  <c r="F35" i="62"/>
  <c r="F34" i="62"/>
  <c r="F33" i="62"/>
  <c r="F32" i="62"/>
  <c r="F31" i="62"/>
  <c r="F30" i="62"/>
  <c r="F29" i="62"/>
  <c r="F28" i="62"/>
  <c r="F27" i="62"/>
  <c r="F26" i="62"/>
  <c r="F25" i="62"/>
  <c r="F24" i="62"/>
  <c r="F23" i="62"/>
  <c r="F22" i="62"/>
  <c r="F21" i="62"/>
  <c r="F20" i="62"/>
  <c r="F19" i="62"/>
  <c r="F16" i="62"/>
  <c r="F15" i="62"/>
  <c r="F14" i="62"/>
  <c r="F13" i="62"/>
  <c r="F12" i="62"/>
  <c r="F11" i="62"/>
  <c r="F10" i="62"/>
  <c r="F69" i="63"/>
  <c r="F68" i="63"/>
  <c r="F66" i="63"/>
  <c r="F65" i="63"/>
  <c r="F97" i="63"/>
  <c r="F49" i="63"/>
  <c r="F48" i="63"/>
  <c r="F47" i="63"/>
  <c r="F46" i="63"/>
  <c r="F45" i="63"/>
  <c r="F44" i="63"/>
  <c r="F43" i="63"/>
  <c r="F42" i="63"/>
  <c r="F41" i="63"/>
  <c r="F40" i="63"/>
  <c r="F39" i="63"/>
  <c r="F23" i="63"/>
  <c r="F22" i="63"/>
  <c r="F21" i="63"/>
  <c r="F15" i="63"/>
  <c r="F14" i="63"/>
  <c r="F13" i="63"/>
  <c r="F12" i="63"/>
  <c r="F11" i="63"/>
  <c r="F197" i="58"/>
  <c r="F196" i="58"/>
  <c r="F195" i="58"/>
  <c r="F194" i="58"/>
  <c r="F193" i="58"/>
  <c r="F192" i="58"/>
  <c r="F152" i="58"/>
  <c r="F21" i="58"/>
  <c r="F20" i="58"/>
  <c r="F19" i="58"/>
  <c r="F18" i="58"/>
  <c r="F17" i="58"/>
  <c r="F256" i="56"/>
  <c r="F244" i="56"/>
  <c r="F160" i="56"/>
  <c r="F76" i="56"/>
  <c r="F72" i="56"/>
  <c r="F21" i="56"/>
  <c r="F20" i="56"/>
  <c r="F19" i="56"/>
  <c r="F18" i="56"/>
  <c r="F17" i="56"/>
  <c r="F116" i="77"/>
  <c r="F115" i="77"/>
  <c r="F251" i="77"/>
  <c r="F18" i="77"/>
  <c r="F19" i="77"/>
  <c r="F20" i="77"/>
  <c r="F21" i="77"/>
  <c r="F88" i="45"/>
  <c r="F67" i="45"/>
  <c r="F146" i="45"/>
  <c r="F135" i="45"/>
  <c r="F124" i="45"/>
  <c r="F18" i="45"/>
  <c r="F19" i="45"/>
  <c r="F20" i="45"/>
  <c r="F21" i="45"/>
  <c r="F46" i="45"/>
  <c r="F18" i="67"/>
  <c r="F19" i="67"/>
  <c r="F20" i="67"/>
  <c r="F21" i="67"/>
  <c r="F247" i="7"/>
  <c r="F239" i="7"/>
  <c r="F237" i="7"/>
  <c r="F193" i="7"/>
  <c r="F178" i="7"/>
  <c r="F153" i="7"/>
  <c r="F123" i="7"/>
  <c r="F45" i="7"/>
  <c r="I45" i="7"/>
  <c r="D16" i="77"/>
  <c r="D24" i="68"/>
  <c r="D60" i="7"/>
  <c r="D54" i="58"/>
  <c r="D42" i="58"/>
  <c r="D113" i="58"/>
  <c r="D107" i="58"/>
  <c r="D103" i="58"/>
  <c r="D112" i="56"/>
  <c r="F112" i="56"/>
  <c r="D108" i="56"/>
  <c r="F108" i="56"/>
  <c r="D104" i="56"/>
  <c r="D98" i="56"/>
  <c r="D94" i="56"/>
  <c r="D50" i="56"/>
  <c r="F74" i="77"/>
  <c r="F86" i="77"/>
  <c r="F68" i="45"/>
  <c r="F72" i="45"/>
  <c r="F79" i="45"/>
  <c r="F84" i="45"/>
  <c r="F264" i="45"/>
  <c r="F328" i="45"/>
  <c r="F212" i="45"/>
  <c r="F326" i="45"/>
  <c r="F59" i="45"/>
  <c r="F320" i="45"/>
  <c r="F315" i="45"/>
  <c r="F330" i="45"/>
  <c r="F106" i="45"/>
  <c r="F322" i="45"/>
  <c r="F156" i="45"/>
  <c r="F324" i="45"/>
  <c r="F58" i="63"/>
  <c r="F103" i="63"/>
  <c r="F51" i="67"/>
  <c r="F279" i="67"/>
  <c r="F51" i="7"/>
  <c r="F269" i="7"/>
  <c r="F132" i="68"/>
  <c r="F141" i="68"/>
  <c r="F104" i="56"/>
  <c r="F113" i="58"/>
  <c r="F56" i="58"/>
  <c r="F50" i="56"/>
  <c r="F78" i="56"/>
  <c r="F269" i="56"/>
  <c r="F94" i="56"/>
  <c r="F187" i="58"/>
  <c r="F231" i="58"/>
  <c r="F98" i="56"/>
  <c r="F54" i="58"/>
  <c r="F78" i="58"/>
  <c r="F58" i="58"/>
  <c r="F175" i="58"/>
  <c r="F183" i="58"/>
  <c r="F191" i="58"/>
  <c r="F243" i="58"/>
  <c r="F16" i="77"/>
  <c r="F66" i="77"/>
  <c r="F288" i="77"/>
  <c r="F22" i="58"/>
  <c r="F60" i="7"/>
  <c r="F92" i="7"/>
  <c r="F271" i="7"/>
  <c r="F229" i="67"/>
  <c r="F287" i="67"/>
  <c r="F157" i="56"/>
  <c r="F273" i="56"/>
  <c r="F188" i="56"/>
  <c r="F275" i="56"/>
  <c r="F263" i="56"/>
  <c r="F281" i="56"/>
  <c r="F42" i="58"/>
  <c r="F26" i="58"/>
  <c r="F368" i="58"/>
  <c r="F395" i="58"/>
  <c r="F90" i="62"/>
  <c r="F99" i="62"/>
  <c r="F146" i="67"/>
  <c r="F283" i="67"/>
  <c r="F196" i="77"/>
  <c r="F294" i="77"/>
  <c r="F95" i="58"/>
  <c r="F208" i="58"/>
  <c r="F91" i="58"/>
  <c r="F146" i="58"/>
  <c r="F204" i="58"/>
  <c r="F216" i="58"/>
  <c r="F220" i="58"/>
  <c r="F262" i="58"/>
  <c r="F266" i="58"/>
  <c r="F270" i="58"/>
  <c r="F274" i="58"/>
  <c r="F103" i="58"/>
  <c r="F32" i="58"/>
  <c r="F36" i="58"/>
  <c r="F70" i="58"/>
  <c r="F107" i="58"/>
  <c r="F184" i="67"/>
  <c r="F285" i="67"/>
  <c r="F243" i="7"/>
  <c r="F279" i="7"/>
  <c r="F208" i="7"/>
  <c r="F277" i="7"/>
  <c r="F272" i="67"/>
  <c r="F289" i="67"/>
  <c r="F238" i="56"/>
  <c r="F279" i="56"/>
  <c r="F257" i="88"/>
  <c r="F130" i="7"/>
  <c r="F273" i="7"/>
  <c r="F46" i="62"/>
  <c r="F97" i="62"/>
  <c r="F98" i="77"/>
  <c r="F290" i="77"/>
  <c r="F281" i="77"/>
  <c r="F298" i="77"/>
  <c r="F311" i="58"/>
  <c r="F391" i="58"/>
  <c r="F340" i="58"/>
  <c r="F393" i="58"/>
  <c r="F45" i="56"/>
  <c r="F267" i="56"/>
  <c r="F213" i="56"/>
  <c r="F277" i="56"/>
  <c r="F169" i="7"/>
  <c r="F275" i="7"/>
  <c r="F261" i="7"/>
  <c r="F281" i="7"/>
  <c r="F106" i="67"/>
  <c r="F281" i="67"/>
  <c r="F80" i="58"/>
  <c r="F129" i="58"/>
  <c r="F145" i="58"/>
  <c r="F165" i="58"/>
  <c r="F189" i="58"/>
  <c r="F229" i="58"/>
  <c r="F125" i="58"/>
  <c r="F133" i="58"/>
  <c r="F141" i="58"/>
  <c r="F169" i="58"/>
  <c r="F173" i="58"/>
  <c r="F177" i="58"/>
  <c r="F237" i="58"/>
  <c r="F245" i="58"/>
  <c r="F24" i="68"/>
  <c r="D35" i="68"/>
  <c r="F242" i="77"/>
  <c r="F296" i="77"/>
  <c r="F149" i="77"/>
  <c r="F292" i="77"/>
  <c r="F363" i="45"/>
  <c r="C31" i="43"/>
  <c r="F117" i="56"/>
  <c r="F271" i="56"/>
  <c r="F284" i="56"/>
  <c r="F286" i="56"/>
  <c r="F309" i="56"/>
  <c r="C47" i="43"/>
  <c r="F105" i="63"/>
  <c r="F144" i="63"/>
  <c r="F140" i="62"/>
  <c r="F45" i="58"/>
  <c r="F375" i="58"/>
  <c r="F280" i="58"/>
  <c r="F389" i="58"/>
  <c r="F224" i="58"/>
  <c r="F385" i="58"/>
  <c r="F118" i="58"/>
  <c r="F379" i="58"/>
  <c r="F314" i="7"/>
  <c r="C17" i="43"/>
  <c r="F322" i="67"/>
  <c r="C34" i="43"/>
  <c r="F82" i="58"/>
  <c r="F377" i="58"/>
  <c r="F35" i="68"/>
  <c r="D54" i="68"/>
  <c r="F54" i="68"/>
  <c r="F160" i="58"/>
  <c r="F381" i="58"/>
  <c r="F255" i="58"/>
  <c r="F387" i="58"/>
  <c r="F198" i="58"/>
  <c r="F383" i="58"/>
  <c r="F331" i="77"/>
  <c r="F399" i="58"/>
  <c r="F401" i="58"/>
  <c r="F417" i="58"/>
  <c r="C50" i="43"/>
  <c r="C9" i="43"/>
  <c r="C40" i="43"/>
  <c r="C38" i="43"/>
  <c r="C10" i="43"/>
  <c r="F41" i="68"/>
  <c r="D60" i="68"/>
  <c r="F60" i="68"/>
  <c r="F94" i="68"/>
  <c r="F139" i="68"/>
  <c r="F44" i="68"/>
  <c r="F137" i="68"/>
  <c r="F180" i="68"/>
  <c r="C27" i="43"/>
  <c r="C51" i="43"/>
  <c r="C52" i="43"/>
  <c r="C53" i="43"/>
  <c r="C54" i="43"/>
  <c r="C55" i="43"/>
</calcChain>
</file>

<file path=xl/comments1.xml><?xml version="1.0" encoding="utf-8"?>
<comments xmlns="http://schemas.openxmlformats.org/spreadsheetml/2006/main">
  <authors>
    <author>Grace Nakuya Musoke Munanura</author>
  </authors>
  <commentList>
    <comment ref="A16" authorId="0" shapeId="0">
      <text>
        <r>
          <rPr>
            <b/>
            <sz val="9"/>
            <color indexed="81"/>
            <rFont val="Tahoma"/>
            <charset val="1"/>
          </rPr>
          <t>Grace Nakuya Musoke Munanura:</t>
        </r>
        <r>
          <rPr>
            <sz val="9"/>
            <color indexed="81"/>
            <rFont val="Tahoma"/>
            <charset val="1"/>
          </rPr>
          <t xml:space="preserve">
under 3.      Amendments to the CESMM 3rd Edition
Please delete insertion - rates shall be in UGX </t>
        </r>
      </text>
    </comment>
    <comment ref="A48" authorId="0" shapeId="0">
      <text>
        <r>
          <rPr>
            <b/>
            <sz val="9"/>
            <color indexed="81"/>
            <rFont val="Tahoma"/>
            <charset val="1"/>
          </rPr>
          <t>Grace Nakuya Musoke Munanura:</t>
        </r>
        <r>
          <rPr>
            <sz val="9"/>
            <color indexed="81"/>
            <rFont val="Tahoma"/>
            <charset val="1"/>
          </rPr>
          <t xml:space="preserve">
VAT is 18%</t>
        </r>
      </text>
    </comment>
  </commentList>
</comments>
</file>

<file path=xl/sharedStrings.xml><?xml version="1.0" encoding="utf-8"?>
<sst xmlns="http://schemas.openxmlformats.org/spreadsheetml/2006/main" count="8080" uniqueCount="1964">
  <si>
    <t xml:space="preserve">Double flanged bellmouths all to PN 10 and of the following sizes </t>
  </si>
  <si>
    <t>J811.2</t>
  </si>
  <si>
    <t>Collection, Page 1 of 10</t>
  </si>
  <si>
    <t>Collection, Page 2 of 10</t>
  </si>
  <si>
    <t>Collection, Page 3 of 10</t>
  </si>
  <si>
    <t>Collection, Page 4 of 10</t>
  </si>
  <si>
    <t>Collection, Page 5 of 10</t>
  </si>
  <si>
    <t>Collection, Page 6 of 10</t>
  </si>
  <si>
    <t>Collection, Page 7 of 10</t>
  </si>
  <si>
    <t>J341.1</t>
  </si>
  <si>
    <t>Collection, Page 5 of 6</t>
  </si>
  <si>
    <t>Collection, Page 2 of 5</t>
  </si>
  <si>
    <t>Collection, Page 3 of 5</t>
  </si>
  <si>
    <t xml:space="preserve">General site clearance </t>
  </si>
  <si>
    <t>Tapers</t>
  </si>
  <si>
    <t>Collection, Page 2 of 6</t>
  </si>
  <si>
    <t>Collection, Page 3 of 6</t>
  </si>
  <si>
    <t>Collection, Page 4 of 6</t>
  </si>
  <si>
    <t>Width exceeding 1.22m</t>
  </si>
  <si>
    <t>Designed mix, grade C20 concrete, to BS 5328, with ordinary portland cement to BS 12, aggregate to BS 882, for the following aggregate sizes</t>
  </si>
  <si>
    <t>Grade C20</t>
  </si>
  <si>
    <t>150 mm ND</t>
  </si>
  <si>
    <t>E111</t>
  </si>
  <si>
    <t>Excavation in material other than topsoil, rock or artificial hard material, commencing surface is the stripped ground level</t>
  </si>
  <si>
    <t>E810</t>
  </si>
  <si>
    <t>Turfing  including importation of top soil and preparation of surface</t>
  </si>
  <si>
    <t>DESCRIPTION:  Treatment Plant Site Works</t>
  </si>
  <si>
    <t>J311.2</t>
  </si>
  <si>
    <t>Land scaping</t>
  </si>
  <si>
    <t>Flanged adaptors maxi type  or similar to ISO 2441, flanges to ISO 2441, all to PN 10 and of the following sizes</t>
  </si>
  <si>
    <t>Outfall structures as shown in standard drawing and to the following depth</t>
  </si>
  <si>
    <t>K231</t>
  </si>
  <si>
    <t>Flanged CI flap valve  as specified , flanges to ISO 2441, all to PN 10 of the following sizes</t>
  </si>
  <si>
    <t>SUPPORTS AND PROTECTION, ANCILLARIES TO LAYING AND EXCAVATION</t>
  </si>
  <si>
    <t>X134</t>
  </si>
  <si>
    <t>X232.1</t>
  </si>
  <si>
    <t>Filling</t>
  </si>
  <si>
    <t>IN-SITU CONCRETE</t>
  </si>
  <si>
    <t>G242</t>
  </si>
  <si>
    <t>Width 0.1-0.2m</t>
  </si>
  <si>
    <t>E615</t>
  </si>
  <si>
    <t>E617</t>
  </si>
  <si>
    <t>G215</t>
  </si>
  <si>
    <t>Designed Mix Concrete</t>
  </si>
  <si>
    <t>F231</t>
  </si>
  <si>
    <t>10mm aggregate</t>
  </si>
  <si>
    <t>Grade C25</t>
  </si>
  <si>
    <t>F243</t>
  </si>
  <si>
    <t>F622</t>
  </si>
  <si>
    <t>F642</t>
  </si>
  <si>
    <t>Width 0.4-1.22m</t>
  </si>
  <si>
    <t>Formwork</t>
  </si>
  <si>
    <t>Fair finish formwork in horizontal plane of the following width</t>
  </si>
  <si>
    <t>Fair finish formwork in vertical plane of the following width</t>
  </si>
  <si>
    <t>G244</t>
  </si>
  <si>
    <t>G245</t>
  </si>
  <si>
    <t>High Yield Steel</t>
  </si>
  <si>
    <t>Twisted high yield steel bars to BS4449 and of the following sizes</t>
  </si>
  <si>
    <t>Nominal size, 6mm-12mm</t>
  </si>
  <si>
    <t>Joints</t>
  </si>
  <si>
    <t>G652</t>
  </si>
  <si>
    <t>Plastic or rubber water stops of the following width</t>
  </si>
  <si>
    <t>J381.3</t>
  </si>
  <si>
    <t>J381.4</t>
  </si>
  <si>
    <t>J381.5</t>
  </si>
  <si>
    <t>All flanged CI gate valves to BS 5150 , flanges to ISO 2441 , all to PN 10 for operation by tee-key,for the following sizes</t>
  </si>
  <si>
    <t>m</t>
  </si>
  <si>
    <t>Sum</t>
  </si>
  <si>
    <t>t</t>
  </si>
  <si>
    <t>D100</t>
  </si>
  <si>
    <t>Bends</t>
  </si>
  <si>
    <t>Junctions</t>
  </si>
  <si>
    <t>ITEM NO.</t>
  </si>
  <si>
    <t>DESCRIPTION</t>
  </si>
  <si>
    <t>UNIT</t>
  </si>
  <si>
    <t>QUANTITY</t>
  </si>
  <si>
    <t>Valves and Penstocks</t>
  </si>
  <si>
    <t>Provision of Concrete</t>
  </si>
  <si>
    <t>F511</t>
  </si>
  <si>
    <t>m²</t>
  </si>
  <si>
    <t>G524</t>
  </si>
  <si>
    <t>J321.1</t>
  </si>
  <si>
    <t>Depth not exceeding 1.5m</t>
  </si>
  <si>
    <t>J831</t>
  </si>
  <si>
    <t>General Site Clearance</t>
  </si>
  <si>
    <t>Plastic Pipes</t>
  </si>
  <si>
    <t>Adaptors</t>
  </si>
  <si>
    <t>m³</t>
  </si>
  <si>
    <t>COLLECTION</t>
  </si>
  <si>
    <t xml:space="preserve">            Carried to Summary</t>
  </si>
  <si>
    <t>RATE(Ushs)</t>
  </si>
  <si>
    <t>AMOUNT(Ushs)</t>
  </si>
  <si>
    <t>Preamble:</t>
  </si>
  <si>
    <t>Trees</t>
  </si>
  <si>
    <t>D210</t>
  </si>
  <si>
    <t>Girth 500 mm-1 m</t>
  </si>
  <si>
    <t>Stumps</t>
  </si>
  <si>
    <t>D310</t>
  </si>
  <si>
    <t>Diameter 150-500 mm</t>
  </si>
  <si>
    <t>D320</t>
  </si>
  <si>
    <t>Diameter 500 mm -1 m</t>
  </si>
  <si>
    <t>PIPEWORK-FITTINGS AND VALVES</t>
  </si>
  <si>
    <t>Steel fittings</t>
  </si>
  <si>
    <t>Non-Return Valves</t>
  </si>
  <si>
    <t>PIPEWORK-MANHOLES AND PIPEWORK ANCILLARIES</t>
  </si>
  <si>
    <t>Other Chambers</t>
  </si>
  <si>
    <t>K251.1</t>
  </si>
  <si>
    <t>Valve Surface Boxes</t>
  </si>
  <si>
    <t>K251.2</t>
  </si>
  <si>
    <t>Concrete Stools and Thrust Blocks</t>
  </si>
  <si>
    <t>Thrust Blocks</t>
  </si>
  <si>
    <t>Mass concrete grade C15 thrust blocks for pipes and fittings, volume  0.2-0.5 m³ ,for the following pipe sizes</t>
  </si>
  <si>
    <t>DEMOLITION AND SITE CLEARANCE</t>
  </si>
  <si>
    <t>Cut and dispose of trees of the following girth; include removal of stump and backfilling the hole left with top soil</t>
  </si>
  <si>
    <t>D220</t>
  </si>
  <si>
    <t>Girth 1-2 m</t>
  </si>
  <si>
    <t>Remove and dispose of stumps of the following diameter; include for grubbing up the roots and backfilling the hole left with top soil</t>
  </si>
  <si>
    <t>EARTHWORKS</t>
  </si>
  <si>
    <t>Topsoil</t>
  </si>
  <si>
    <t>Carried to Collection</t>
  </si>
  <si>
    <t>Disposal of Excavated Material</t>
  </si>
  <si>
    <t>Disposal of excavated material to sites as  specified and as directed by the Engineer</t>
  </si>
  <si>
    <t>E531</t>
  </si>
  <si>
    <t>Grade C15</t>
  </si>
  <si>
    <t>Designed mix, grade C15 concrete, to BS 5328, with ordinary portland cement to BS 12, aggregate to BS 882, for the following aggregate sizes</t>
  </si>
  <si>
    <t>20mm aggregate</t>
  </si>
  <si>
    <t>Placing Mass Concrete</t>
  </si>
  <si>
    <t>Blinding</t>
  </si>
  <si>
    <t>Thickness not exceeding 150mm</t>
  </si>
  <si>
    <t>Placing Reinforced Concrete</t>
  </si>
  <si>
    <t>Bases, Footings and Ground Slabs</t>
  </si>
  <si>
    <t xml:space="preserve">Placing blinding concrete, grade C15, of the following thickness </t>
  </si>
  <si>
    <t>CONCRETE ANCILLARIES</t>
  </si>
  <si>
    <t>Reinforcement</t>
  </si>
  <si>
    <t>Straight Specials</t>
  </si>
  <si>
    <t>J381.1</t>
  </si>
  <si>
    <t>J381.2</t>
  </si>
  <si>
    <t>J311.1</t>
  </si>
  <si>
    <t>Gates</t>
  </si>
  <si>
    <t>Double Collars</t>
  </si>
  <si>
    <t>PIPEWORK-PIPES</t>
  </si>
  <si>
    <t>Ha</t>
  </si>
  <si>
    <t>Supply alminium push-up ladder in two sections. Total extended length 5m</t>
  </si>
  <si>
    <t xml:space="preserve">Strip top soil, depth not exceeding 250mm </t>
  </si>
  <si>
    <t>Excavation in rock material, commencing surface is the stripped ground level</t>
  </si>
  <si>
    <t>All flanged 90 degree bends to BS 3601 , flanges drilled to BS 4504 ,all to PN 10, and of the following sizes</t>
  </si>
  <si>
    <t>J313.1</t>
  </si>
  <si>
    <t>J323.1</t>
  </si>
  <si>
    <t>Gate Valves: Hand Operated</t>
  </si>
  <si>
    <t>J353.1</t>
  </si>
  <si>
    <t>I515</t>
  </si>
  <si>
    <t>Depth 2.5 - 3.0m</t>
  </si>
  <si>
    <t>I516</t>
  </si>
  <si>
    <t>Depth 3.0 - 3.5m</t>
  </si>
  <si>
    <t>I517</t>
  </si>
  <si>
    <t>Depth 3.5 - 4.0m</t>
  </si>
  <si>
    <t>All flanged tees to BS 4346 , flanges  to ISO 2441, all to PN 10, and of the following sizes</t>
  </si>
  <si>
    <t>J813.1</t>
  </si>
  <si>
    <t>Depth 2.5-3m</t>
  </si>
  <si>
    <t>Depth 3-3.5m</t>
  </si>
  <si>
    <t>Depth 3.5-4.0m</t>
  </si>
  <si>
    <t>Fencing</t>
  </si>
  <si>
    <t>3m double leaf with 1.0m single leaf , pedestrian gate</t>
  </si>
  <si>
    <t>Bellmouths</t>
  </si>
  <si>
    <t>J371.1</t>
  </si>
  <si>
    <t>J811.1</t>
  </si>
  <si>
    <t>J831.1</t>
  </si>
  <si>
    <t>MISCELLANEOUS</t>
  </si>
  <si>
    <t>E324</t>
  </si>
  <si>
    <t>E334</t>
  </si>
  <si>
    <t>All flanged tees to BS 4346 , flanges  to ISO 2441, all to PN 10 and of the following sizes</t>
  </si>
  <si>
    <t>MISCELLANEOUS WORKS</t>
  </si>
  <si>
    <t>Supply and place aggregate of effective size 10mm as per the specifications</t>
  </si>
  <si>
    <t>Supply and place sand of effective size 3mm as per the specifications</t>
  </si>
  <si>
    <t>Supply and place aggregate of effective size 20 mm as per the specifications</t>
  </si>
  <si>
    <t>100 mm ND</t>
  </si>
  <si>
    <t>All flanged 90 degree bends to BS 3601 , flanges drilled to BS 4504 , all to PN 10, and of the following sizes</t>
  </si>
  <si>
    <t>Screeding to drain structure as per specified slope</t>
  </si>
  <si>
    <t>Collection, Page 4 of 5</t>
  </si>
  <si>
    <t>E614</t>
  </si>
  <si>
    <t>Filling to structures in non selected excavated material other than top soil or rock</t>
  </si>
  <si>
    <t>Damp proof course of bitumen impregnated fabric to BS 6398 for the following wall thicknesses</t>
  </si>
  <si>
    <t>PAINTING</t>
  </si>
  <si>
    <t>WATER PROOFING</t>
  </si>
  <si>
    <t>Rendering</t>
  </si>
  <si>
    <t>W153</t>
  </si>
  <si>
    <t>Rendering to walls in ordinary cement mortar</t>
  </si>
  <si>
    <t>W421</t>
  </si>
  <si>
    <t>Protective Layers</t>
  </si>
  <si>
    <t>W441</t>
  </si>
  <si>
    <t>J331.1</t>
  </si>
  <si>
    <t>J351.1</t>
  </si>
  <si>
    <t>Flanged CI gate valves to BS 5150 , flanges to BS 4505 , all to PN 10 for operation by tee-key, with 3m long distance piece of the following sizes</t>
  </si>
  <si>
    <t>Doors</t>
  </si>
  <si>
    <t>Windows</t>
  </si>
  <si>
    <t>50mm ND</t>
  </si>
  <si>
    <t>Viking Johnson coupling, maxi type or similar  to ISO 2441, flanges to ISO 2441, all to PN 10 for pipes of the following sizes</t>
  </si>
  <si>
    <t>Lightening protection for  house</t>
  </si>
  <si>
    <t>Nominal size, 6mm-16mm</t>
  </si>
  <si>
    <t>Construct 1.2m wide precast  concrete walk way slabs, placed on sand bed on well compacted  ground</t>
  </si>
  <si>
    <t>150 mm ND length not exceeding 1.0m</t>
  </si>
  <si>
    <t>Double flanged pipes, class K9 to BS 4772 or ISO 2531 with cement mortar lining all to PN 10 and of the following sizes and length</t>
  </si>
  <si>
    <t>GRAND SUMMARY</t>
  </si>
  <si>
    <t>BILL NO.</t>
  </si>
  <si>
    <t>GENERAL</t>
  </si>
  <si>
    <t>General Items</t>
  </si>
  <si>
    <t>Dayworks</t>
  </si>
  <si>
    <t>Intake</t>
  </si>
  <si>
    <t>SUB TOTAL A</t>
  </si>
  <si>
    <t>Treatment Plant Site Works</t>
  </si>
  <si>
    <t>WORKS ITEMS</t>
  </si>
  <si>
    <t>Cut and dispose of trees of the following girth, include removal of stump and backfilling the hole left with top soil</t>
  </si>
  <si>
    <t>Remove and dispose of stumps of the following diameter; include for grabbing up the roots and backfilling the hole left with top soil</t>
  </si>
  <si>
    <t>Concrete Pipes</t>
  </si>
  <si>
    <t>I233.1</t>
  </si>
  <si>
    <t>Depth 1.5-2.0 m</t>
  </si>
  <si>
    <t xml:space="preserve"> Carried to Collection</t>
  </si>
  <si>
    <t>Surface Boxes</t>
  </si>
  <si>
    <t xml:space="preserve"> Reinstatement</t>
  </si>
  <si>
    <t>K731.1</t>
  </si>
  <si>
    <t>Other pipework ancillaries</t>
  </si>
  <si>
    <t>K823.1</t>
  </si>
  <si>
    <t>Extras to Excavation and Backfilling</t>
  </si>
  <si>
    <t>L111</t>
  </si>
  <si>
    <t>Excavation in rock</t>
  </si>
  <si>
    <t>Pipe surrounds, of sand, for the following pipe sizes</t>
  </si>
  <si>
    <t>L511</t>
  </si>
  <si>
    <t>Pipe surrounds, of selected excavated granular material,  for the following pipe sizes</t>
  </si>
  <si>
    <t>L521</t>
  </si>
  <si>
    <t>Pipe surrounds, of mass concrete, for the following pipe sizes</t>
  </si>
  <si>
    <t>L541</t>
  </si>
  <si>
    <t>L731</t>
  </si>
  <si>
    <t>Air Valves</t>
  </si>
  <si>
    <t>All flanged tees to BS 4346 , flanges  to ISO 2441 , all to PN 10, and of the following sizes</t>
  </si>
  <si>
    <t>Flange adaptors of Viking Johnson maxi type, to fit plastic pipes,  to ISO 2441, flanges to ISO 2441, all to PN 10, and of the following sizes</t>
  </si>
  <si>
    <t>Flanged CI gate valves to BS 5150 ,flanges to BS 4505 , all to PN 10 for operation by tee-key, with 3m long distance piece of the following sizes</t>
  </si>
  <si>
    <t>Flanged CI flap valve  as specified , flanges to ISO 2441, all to PN 10 for the following sizes</t>
  </si>
  <si>
    <t>J351.2</t>
  </si>
  <si>
    <t>I512.3</t>
  </si>
  <si>
    <t>J351.3</t>
  </si>
  <si>
    <t>150/150/150mm</t>
  </si>
  <si>
    <t>G243</t>
  </si>
  <si>
    <t>Raw Water Main</t>
  </si>
  <si>
    <t>Plant Attendants House</t>
  </si>
  <si>
    <t>Provision of orifices as shown on drawing</t>
  </si>
  <si>
    <t>Collection, Page 1 of 6</t>
  </si>
  <si>
    <t xml:space="preserve">Chemical Dosing </t>
  </si>
  <si>
    <t xml:space="preserve">150 mm ND </t>
  </si>
  <si>
    <t>Collection, Page 2 of 8</t>
  </si>
  <si>
    <t>Collection, Page 3 of 8</t>
  </si>
  <si>
    <t>Collection, Page 4 of 8</t>
  </si>
  <si>
    <t>Collection, Page 5 of 8</t>
  </si>
  <si>
    <t>Collection, Page 6 of 8</t>
  </si>
  <si>
    <t>Collection, Page 7 of 8</t>
  </si>
  <si>
    <t>Concrete pipes 300 mm ND, placed as sleeves at the following depths</t>
  </si>
  <si>
    <t>HDPE pressure pipes  to ISO 2441, with flexible joints to BS 4346 all to PN 10, 20 mm OD,  laid in trenches to the following depths</t>
  </si>
  <si>
    <t>HDPE pressure pipes  to ISO 2441, with flexible joints to BS 4346 all to PN 10, 25 mm OD,  laid in trenches to the following depths</t>
  </si>
  <si>
    <t>I712.1</t>
  </si>
  <si>
    <t>I712.2</t>
  </si>
  <si>
    <t>Iron Pipes</t>
  </si>
  <si>
    <t>Polyvinyl Chloride Pipes</t>
  </si>
  <si>
    <t>I514.1</t>
  </si>
  <si>
    <t>High Density Polyethylene Pipes</t>
  </si>
  <si>
    <t>I712.3</t>
  </si>
  <si>
    <t>I713.3</t>
  </si>
  <si>
    <t>Iron or Steel Pipe Fittings</t>
  </si>
  <si>
    <t>J321.2</t>
  </si>
  <si>
    <t>All flanged tapers to BS 4346 , flanges  to ISO 2441 , all to PN 10, and of the following sizes</t>
  </si>
  <si>
    <t>Saddle clamps to BS 2779 all to PN 10, and of the following sizes</t>
  </si>
  <si>
    <t>J661.1</t>
  </si>
  <si>
    <t>J661.2</t>
  </si>
  <si>
    <t>63mm x 32mm</t>
  </si>
  <si>
    <t>160mm x 2"</t>
  </si>
  <si>
    <t>Reducers</t>
  </si>
  <si>
    <t>HDPE reducer union, to BS 5114, all to PN 10 and of the following sizes</t>
  </si>
  <si>
    <t>J631.1</t>
  </si>
  <si>
    <t>50/32mm ND</t>
  </si>
  <si>
    <t>32mm ND</t>
  </si>
  <si>
    <t>25mm ND</t>
  </si>
  <si>
    <t>150/80/150 mm ND</t>
  </si>
  <si>
    <t>J321.3</t>
  </si>
  <si>
    <t>80 mm ND</t>
  </si>
  <si>
    <t>HDPE pressure pipes  to ISO 2441, with flexible joints to BS 4346 all to PN 10, 90 mm OD,  laid in trenches to the following depths</t>
  </si>
  <si>
    <t>I713.5</t>
  </si>
  <si>
    <t>I411.1</t>
  </si>
  <si>
    <t>I411.2</t>
  </si>
  <si>
    <t>uPVC 22.5 degree elbows  to ISO 2441, with flexible joints to BS 4346 all to PN 10 of the following sizes</t>
  </si>
  <si>
    <t>uPVC 45 degree elbows  to ISO 2441, with flexible joints to BS 4346 all to PN 10 of the following sizes</t>
  </si>
  <si>
    <t>I411.9</t>
  </si>
  <si>
    <t>MINISTRY OF WATER AND ENVIRONMENT</t>
  </si>
  <si>
    <t>MANHOLES AND PIPEWORK ANCILLARIES</t>
  </si>
  <si>
    <t>Man holes</t>
  </si>
  <si>
    <t>Depth not exceeding 1.5 m</t>
  </si>
  <si>
    <t>K111.2</t>
  </si>
  <si>
    <t>nr</t>
  </si>
  <si>
    <t>J313.2</t>
  </si>
  <si>
    <t>J323.2</t>
  </si>
  <si>
    <t>J811.3</t>
  </si>
  <si>
    <t>All flanged 11.25 degree bends to BS 3601 , flanges drilled to BS 4504 ,all to PN 10, and of the following sizes</t>
  </si>
  <si>
    <t>Isolated Pipe Supports</t>
  </si>
  <si>
    <t>Flocculators</t>
  </si>
  <si>
    <t>Sludge Drying Beds</t>
  </si>
  <si>
    <t>All flanged 90 degree bends to BS 3601 , flanges drilled to BS 4504 ,all to PN 16, and of the following sizes</t>
  </si>
  <si>
    <t xml:space="preserve">50 x 32mm </t>
  </si>
  <si>
    <t>32 x 1/2"</t>
  </si>
  <si>
    <t>32x3/4"</t>
  </si>
  <si>
    <t>GENERAL SITE CLEARANCE</t>
  </si>
  <si>
    <t>Clear the site of all weeds, bushes and trees. Level the site and plant grass to Engineer's satisfaction</t>
  </si>
  <si>
    <t>Excavation Ancilliaries</t>
  </si>
  <si>
    <t>Preparation of excavated surfaces in the following materials</t>
  </si>
  <si>
    <t>Material other than topsoil, rock, or artificial hard material inclined at an angle not exceeding 45 degrees to the horizontal</t>
  </si>
  <si>
    <t>300mm thick bed of approved imported hardcore well spread, leveled, rammed to consolidation on stabilized and compacted ground with blinding to Engineer’s satisfaction</t>
  </si>
  <si>
    <t>Surfaces inclined at an angle not exceeding 45 degrees to the horizontal</t>
  </si>
  <si>
    <t>Depth 0.5-1m</t>
  </si>
  <si>
    <t>E332</t>
  </si>
  <si>
    <t>Depth 0.25-0.5m</t>
  </si>
  <si>
    <t>E535</t>
  </si>
  <si>
    <t>Trimming of excavated surfaces in rock material</t>
  </si>
  <si>
    <t>E523</t>
  </si>
  <si>
    <t>E522</t>
  </si>
  <si>
    <t>E613</t>
  </si>
  <si>
    <t>Filling to structures in imported natural material other than top soil or rock ( Sand blinding)</t>
  </si>
  <si>
    <t>F233</t>
  </si>
  <si>
    <t>F243.1</t>
  </si>
  <si>
    <t>F243.2</t>
  </si>
  <si>
    <t>Reinforced concrete to floor slab, 150mm thick on blinded hardcore</t>
  </si>
  <si>
    <t>F243.3</t>
  </si>
  <si>
    <t>Splash apron, 150mm thick on blinded hardbore</t>
  </si>
  <si>
    <t xml:space="preserve">Plain concrete C20/20  to strip foundations, 150mm thick on firm ground and 100mm ground slab on hardcore and wall plinth </t>
  </si>
  <si>
    <t xml:space="preserve">Designed mix, grade C20 concrete, to BS 5328, with ordinary portland cement to BS 12, 20mm aggregate to BS 882, for the following; </t>
  </si>
  <si>
    <t xml:space="preserve">Designed mix, grade C25 concrete, to BS 5328, with ordinary portland cement to BS 12, 20mm aggregate to BS 882, for the following; </t>
  </si>
  <si>
    <t>Expanded metal lath ceiling, 100mm thick</t>
  </si>
  <si>
    <t>F253.1</t>
  </si>
  <si>
    <t>F253.2</t>
  </si>
  <si>
    <t>F621</t>
  </si>
  <si>
    <t xml:space="preserve">Placing mass concrete, grade C20 for bases, footings and ground slabs of the following thicknesses </t>
  </si>
  <si>
    <t>F521</t>
  </si>
  <si>
    <t xml:space="preserve">Placing reinforced concrete, grade C20 for Ground slabs of the following thicknesses </t>
  </si>
  <si>
    <t>Thickness  100mm</t>
  </si>
  <si>
    <t>F631</t>
  </si>
  <si>
    <t xml:space="preserve">Placing reinforced concrete, grade C25 for lintels of the following cross sectional areas </t>
  </si>
  <si>
    <t xml:space="preserve">Placing reinforced concrete, grade C25 for suspended slabs of the following thicknesses </t>
  </si>
  <si>
    <t>150 x 200mm</t>
  </si>
  <si>
    <t>F662</t>
  </si>
  <si>
    <t>G512</t>
  </si>
  <si>
    <t>Plain rounded steel bars to BS4449 and of the following sizes</t>
  </si>
  <si>
    <t>Nominal size, 8mm</t>
  </si>
  <si>
    <t>Deformed high yield steel bars to BS4449 and of the following sizes</t>
  </si>
  <si>
    <t>Steel fabric reinforcement to BS4483 , fabric  A252</t>
  </si>
  <si>
    <t>G567</t>
  </si>
  <si>
    <t>Concrete Accessories</t>
  </si>
  <si>
    <t>Finishing of top surfaces with wood float</t>
  </si>
  <si>
    <t>G811</t>
  </si>
  <si>
    <t>BRICKWORK, BLOCKWORK AND MASONRY</t>
  </si>
  <si>
    <t>U511</t>
  </si>
  <si>
    <t>150mm thick walls in approved solid blocks bonded in 1:4  cement sand mortar</t>
  </si>
  <si>
    <t>V323</t>
  </si>
  <si>
    <t>External quality high gloss oil paint, two coats, to facia board include surface preparation and undercoat</t>
  </si>
  <si>
    <t>V333</t>
  </si>
  <si>
    <t>External quality high gloss oil paint, two coats, to smooth concrete surfaces; include surface preparation as specified</t>
  </si>
  <si>
    <t>High Gloss Oil Paint</t>
  </si>
  <si>
    <t>Emulsion Paint</t>
  </si>
  <si>
    <t>Internal quality vinyl silk emulsion paint , under coat &amp; two overcoats, to interior block work wall surfaces to the Engineer's satisfaction, include surface preparation as specified</t>
  </si>
  <si>
    <t>V567.1</t>
  </si>
  <si>
    <t>V567.2</t>
  </si>
  <si>
    <t>Exterior quality weather guard paint , under coat &amp; two overcoats, to rendered block work wall surfaces to the Engineer's satisfaction, include surface preparation as specified</t>
  </si>
  <si>
    <t>W116</t>
  </si>
  <si>
    <t>150mm</t>
  </si>
  <si>
    <t>Damp Proof</t>
  </si>
  <si>
    <t>Flexible polyethylene sheeting, gauge 1000, or similar approved, laid to the surface of blinding concrete or sand blinded hardcore fill</t>
  </si>
  <si>
    <t>Apply rough cast to rendered external wall surfaces to the Engineer's satisfaction</t>
  </si>
  <si>
    <t xml:space="preserve">1:4 cement sand screed externally to walls 25mm thick and finish with wooden float and rough cast to Engineer's satisfaction </t>
  </si>
  <si>
    <t>W443.1</t>
  </si>
  <si>
    <t>W443.2</t>
  </si>
  <si>
    <t xml:space="preserve">1:4 cement-sand screed internally to walls 25mm thick and finish with wooden float to the Engineer's satisfaction; fix approved wall tiles  to 2000mm high skirting in Toilet. Finish joints with white cement grout </t>
  </si>
  <si>
    <t>1:4 cement-sand screed internally to walls 25mm thick and finish smooth with steel float and apply three coats of silk vinyl paint after applying undercoat to the Engineer's satisfaction</t>
  </si>
  <si>
    <t>1:3 cement sand 25mm floor screed finished to hard and smooth  surface with a steel float using cement grout</t>
  </si>
  <si>
    <t>W443.4</t>
  </si>
  <si>
    <t>W453</t>
  </si>
  <si>
    <t>Z321.1</t>
  </si>
  <si>
    <t>Supply and fix mild steel casement glazed windows (including vents), side hung opening out with permanent vent above constructed from standard steel sections primed with Redoxide paint before delivery to site complete with all necessary iron mongery and plugging and fixing to head jamb and cill including 3 coats of appropriate paint after installation of the following sizes</t>
  </si>
  <si>
    <t>1200 x 900 mm high comprising 300mm permanent louvred vent with transluscent glass to Engineer's Approval</t>
  </si>
  <si>
    <t>500 x 600 mm high comprising 300mm permanent louvred vent with transluscent glass to Engineer's Approval</t>
  </si>
  <si>
    <t>Supply and fix mild steel casement panelled doors (including vents), side hung opening out with permanent vent above constructed from standard steel sections primed with Redoxide paint before delivery to site complete with all necessary iron mongery and plugging and fixing to head jamb and cill including 3 coats of appropriate paint after installation of the following sizes</t>
  </si>
  <si>
    <t>Single leaf mild steel casement panelled door size 900 x 2100mm high comprising 300mm permanent louvred vent including a door frame made of 150x50mm steel material to Engineer's Satisfaction</t>
  </si>
  <si>
    <t>Single leaf mild steel casement panelled door size 1000 x 2100mm high comprising 300mm permanent louvred vent including a door frame made of 150x50mm steel material to Engineer's Satisfaction</t>
  </si>
  <si>
    <t>Z321.2</t>
  </si>
  <si>
    <t>Z323.1</t>
  </si>
  <si>
    <t>Roofing</t>
  </si>
  <si>
    <t>W321</t>
  </si>
  <si>
    <t>Construct roofing, complete as in the drawings and as specified; with galvanised blue factory pre-painted profiled iron sheets, gauge 28, complete with purlins, rafters, wall plate, 225x25mm facia board with wood protection coat, and uPVC rain water guttering and drainage feeding the rain water harvesting tank all to the Engineer's satisfaction</t>
  </si>
  <si>
    <t>W457</t>
  </si>
  <si>
    <t>Supply and Fix ceramic tiles to all floors and internal walls of Public Toilet and finish joints with white cement grout to Engineer's Satisfaction</t>
  </si>
  <si>
    <t>Sanitary Fittings</t>
  </si>
  <si>
    <t>Supply and Fix the following sanitary appliances all to Engineer's satisfaction</t>
  </si>
  <si>
    <t>Supply and install vitreous UK white glazed WC suite comprising pan with P trap, 9 litres low level vitreous UK water cistern and lid, plastic flushing pipe, heavy duty seat and cover with plastic bottom fix hinges, inlet connection and including assembling and joining to uPVC sewer pipes, water connection and all accessories</t>
  </si>
  <si>
    <t>Suppy and install vitreous UK white glazed general puprpose squatting WC complete with floor level WC bowl, high level 7.5ltr cistern, P trap outlet connector complete with all accessories and fittings</t>
  </si>
  <si>
    <t>Vitreous UK White glazed wash hand basin size 550x400mm complete with 1no. 13mm diameter chromium plated pillar tap, 32mm waste outlet grating, plastic plug and chain stay, plastic bottle trap, concealed cast iron fixing brackets, jointing and water connection</t>
  </si>
  <si>
    <t>Anti-Termite Treatment</t>
  </si>
  <si>
    <t>Provide Anti-Termite treatment to the following surfaces</t>
  </si>
  <si>
    <t>Sides and bottoms of foundations</t>
  </si>
  <si>
    <t>Stripped surfaces of ground</t>
  </si>
  <si>
    <t>Blinded surfaces of hardcore</t>
  </si>
  <si>
    <t>Septic Tank</t>
  </si>
  <si>
    <t>Construct One (1) nr septic tank and 01 nr soak pit for waste water from toilets, complete with sewer pipeline as specified and to the Engineers approval</t>
  </si>
  <si>
    <t>Water Supply</t>
  </si>
  <si>
    <t>Supply and erect a 2000 (2m³) polyethylene tank from crestank, elevated on steel 3m high, complete with ND15mm GI riser pipe, up to 50m of OD 20mm HDPE sevice pipe to PN10, ND 20mm GI outlet pipe, ball valve, kent consumer water meter and all necessary fittings to ensure water supply to the Public Toilet, inclusive of connection from distribution line to elevated tank all to the Engineer's satisfaction.</t>
  </si>
  <si>
    <t>Supply and Install 5000 (5m³) polyethylene rain harvesting tank from crestank, including 1m concrete plinth above ground level, complete with tap for hand washing and overflow to the Engineer's satisfaction</t>
  </si>
  <si>
    <t>Lintel size</t>
  </si>
  <si>
    <t>Carried to Summary</t>
  </si>
  <si>
    <t>Width 0.2-0.4m</t>
  </si>
  <si>
    <t>U111</t>
  </si>
  <si>
    <t>230mm thick walls in approved well burnt clay bricks bonded in 1:4  cement sand mortar with hoop iron at every fifth course</t>
  </si>
  <si>
    <t>150mm thick walls in approved well burnt clay bricks bonded in 1:4  cement sand mortar with hoop iron at every fifth course</t>
  </si>
  <si>
    <t>U121.1</t>
  </si>
  <si>
    <t>230mm thick walls in approved well burnt clay bricks bonded in 1:4  cement sand mortar</t>
  </si>
  <si>
    <t>U121.2</t>
  </si>
  <si>
    <t>150 x 200mm Rectangular lintel reinforced with four 12mm diameter mild steel bars and 6mm diameter mild steel links at 150mm centres including hoisting and bedding into position</t>
  </si>
  <si>
    <t>Prepare and apply 3 coats of weather guard paint to plastered skirting 100-200mm girth to Engineer's satisfaction.</t>
  </si>
  <si>
    <t>W116.1</t>
  </si>
  <si>
    <t>Bituminous felt horizontal damp proof course 150mm wide under walling with 200mm overlaps at the joints</t>
  </si>
  <si>
    <t>W116.2</t>
  </si>
  <si>
    <t>1:4 cement- screed plaster externally to walls 25mm thick and finish with wooden float and rough cast to the Engineer's satisfaction</t>
  </si>
  <si>
    <t>1:4 cement-screed plaster internally to walls 25mm thick and finish with with wooden float to the Engineer's satisfaction; fix 150 x 150 x 6mm white glazed ceramic wall tiling with approved adhesive, including filling all joints with grout.</t>
  </si>
  <si>
    <t>W153.1</t>
  </si>
  <si>
    <t>W153.2</t>
  </si>
  <si>
    <t xml:space="preserve">1:4 cement-screed plaster internally to walls 25mm thick and finish smooth with steel float </t>
  </si>
  <si>
    <t>W441.1</t>
  </si>
  <si>
    <t>W441.2</t>
  </si>
  <si>
    <t>V591</t>
  </si>
  <si>
    <t>Prepare and apply 3 coats of emulsion paint to soft board ceiling.</t>
  </si>
  <si>
    <t>Fix 12mm "Celotex" or other equal and approved softboard ceiling secret nailed to brandering made from sawn treated Cyprus or other similar grade and approved timber in roof structure; rate to include scarfed joints where necessary and application of protective coat to the Engineers satisfaction. Provide for a 600 x 600mm access trap door complete with hardwood timber framing all around.</t>
  </si>
  <si>
    <r>
      <t>m</t>
    </r>
    <r>
      <rPr>
        <vertAlign val="superscript"/>
        <sz val="10"/>
        <rFont val="Arial"/>
        <family val="2"/>
      </rPr>
      <t>2</t>
    </r>
  </si>
  <si>
    <t>W381</t>
  </si>
  <si>
    <t>Windows, Doors and Glazing</t>
  </si>
  <si>
    <t>Permanent vent</t>
  </si>
  <si>
    <t>Supply and Fix the following Mild steel Casement Windows to the Engineers' Details constructed from Standard Steel Sections primed with Redoxide paint before delivery to site complete with all necessary iron mongery and burglar proofing.</t>
  </si>
  <si>
    <t>Window overall size 400 x 700mm high comprising 200mm permanent louvered vent with 75 x 2mm steel louvers and single shutter complete with 4mm thick frost glass panes.</t>
  </si>
  <si>
    <t>Ditto but overall size 1200mm x 1600mm high with 4mm thick clear glass panes</t>
  </si>
  <si>
    <t>Z321.3</t>
  </si>
  <si>
    <t>Mild steel permanent vent overall size 1500mm x 500mm high comprising 1500mm x 500mm high comprising 50 x 50 x 2mm angle section steel framing and 75 x 2mm thick mild steel louvres welded to frame, including aluminium mosquito proof wire gauze welded to mild steel frames in permanent vents.</t>
  </si>
  <si>
    <t>Supply and fix 40mm thick single leaf  hardwood frame and panel door, size 2100mm high by 800m wide, including a door frame made of 150x50mm hardwood timber with vent on door lintel including all appropriate ironmongery, varnishing, locking arrangements and rubber door stops to Engineer's satisfaction</t>
  </si>
  <si>
    <t>Z313.1</t>
  </si>
  <si>
    <t>Ditto, but size 900 x 2100mm high for the offices</t>
  </si>
  <si>
    <t>Z313.2</t>
  </si>
  <si>
    <t>Z323.2</t>
  </si>
  <si>
    <t>Mild steel louvred double door overall size 1500 x 2500mm high comprising 75 x50 x 2mm hollow section framing and 200mm high permanent vent all filled in with 100 x 2mm thick mild steel louvres welded to frames to Engineers satisfaction and complete with all the necessary iron mongery  and accessories</t>
  </si>
  <si>
    <t>Z323.3</t>
  </si>
  <si>
    <t>Angle iron post and wire galvanised chain link fence to BS 1722 with tripple row of barbed wire on top, height 1.5-2 m,</t>
  </si>
  <si>
    <t xml:space="preserve">Metal field gate to BS 3470 of the following widths </t>
  </si>
  <si>
    <t>Fences</t>
  </si>
  <si>
    <t>Supply and erect a 1000 (1m³) polyethylene tank from crestank, elevated on steel 3m high, complete with ND15mm GI riser pipe, up to 50m of OD 20mm HDPE sevice pipe to PN10, ND 20mm GI outlet pipe, ball valve, kent consumer water meter and all necessary fittings to ensure water supply to the Public Toilet, inclusive of connection from distribution line to elevated tank all to the Engineer's satisfaction.</t>
  </si>
  <si>
    <t>Vitreous UK White glazed WC suite comprising pan with P trap, 10 litres low level vitreous UK water  cistern with cover, plastic flushing pipe, water connection and all necessary accessories</t>
  </si>
  <si>
    <t>Vitreous UK white glazed wash hand basin complete with 1 no. 13mm diameter chromium plated pillar tap, 40mm waste outlet grating, plastic plug and chain stay, plastic bottle trap, concealed cast iron fixing brackets, jointing and water connection.</t>
  </si>
  <si>
    <t>Supply and install 300x400mm mirror on interior wall surface of toilet</t>
  </si>
  <si>
    <t>Supply and install 1no. toilet paper holder and 1no towel rail</t>
  </si>
  <si>
    <t>Complete waste water pipe work to septic tank inclusive of unpressurised uPVC waste water pipes of OD 110mm, manholes, aeration to the Engineer's satisfaction</t>
  </si>
  <si>
    <t>Electrical Installations</t>
  </si>
  <si>
    <t>Lightning Protection for pumphouse consisting of 25x3mm copper tape, air terminal, test block and earth electrode in a manhole and all accessories. All equipment as made by FURSE of UK.</t>
  </si>
  <si>
    <t>Supply and install 100A 4 way SPN MCB consumer unit with integral isolator complete with MCBs and all accessories. Adaptable box complete with TPN  cutouts and local earthing and all accessories</t>
  </si>
  <si>
    <t>Solar Supply</t>
  </si>
  <si>
    <t>Supply and install 90W complete solar system comprising, panel, 100AH approved batteries, 300W inverter and controller, panel frame, red &amp; black 10mm single cores, 50mm DC cable-lugged, cabling and interfacing materials, lighting points, etc</t>
  </si>
  <si>
    <t>Supply and Install a 2kVA movable petrol generator driven by a Honda engine or equivalent that is air cooled, and mounted on wheels to power the office</t>
  </si>
  <si>
    <t>Standby Generator</t>
  </si>
  <si>
    <t>Office desk 1.8m by 0.8m made of hard wood with natural varnish finish closed front view and 3 drawers on both sides to the Engineer's satisfaction.</t>
  </si>
  <si>
    <t>Office desk 1.6m by 0.8m  hard wood with natural finish closed front view, 3 drawers on both sides.</t>
  </si>
  <si>
    <t>Executive chair with arm rests made from hard wood with back and seat cushioned to the Engineer's satisfaction.</t>
  </si>
  <si>
    <t xml:space="preserve">Executive chair without armrests made of hard wood with back  and seat cushioned </t>
  </si>
  <si>
    <t>Lockable filing cabinet with 4 drawers.</t>
  </si>
  <si>
    <t>Table, 1m by 2m made of hard wood with natural varnish finish to the Engineer's satisfaction.</t>
  </si>
  <si>
    <t>Wooden shelf, 1.5m long X 2m high X 0.4m wide, hard wood with natural varnish finish.</t>
  </si>
  <si>
    <t>Supply a safe with a combination locking system combined with key lock system of net weight not less than 190kg, capacity not less than 100 litres, fire rating of 2 hours, accesories comprising of a single key lockable drawer and 1 shelf</t>
  </si>
  <si>
    <t>Supply one desktop computer preferably Dell Make with a 1500VA UPS with inbuilt SMART technology and stabiliser, a 17" TFT "Ultra Sharp Flat  Panel Monitor and a laser jet duplex printer, preferably Hewlett Parkard (HP LaserJet P2055dn) make.</t>
  </si>
  <si>
    <t>Supply additional catridges for the supplied laserjet computer</t>
  </si>
  <si>
    <t>Collection, Page 1 of 11</t>
  </si>
  <si>
    <t>Collection, Page 2 of 11</t>
  </si>
  <si>
    <t>Collection, Page 3 of 11</t>
  </si>
  <si>
    <t>Collection, Page 4 of 11</t>
  </si>
  <si>
    <t>Collection, Page 5 of 11</t>
  </si>
  <si>
    <t>Collection, Page 6 of 11</t>
  </si>
  <si>
    <t>Collection, Page 7 of 11</t>
  </si>
  <si>
    <t>Collection, Page 8 of 11</t>
  </si>
  <si>
    <t>Collection, Page 9 of 11</t>
  </si>
  <si>
    <t>Collection, Page 10 of 11</t>
  </si>
  <si>
    <t>kg</t>
  </si>
  <si>
    <t>Z351.1</t>
  </si>
  <si>
    <t>Z351.2</t>
  </si>
  <si>
    <t>Collection, Page 1 of 9</t>
  </si>
  <si>
    <t>Collection, Page 2 of 9</t>
  </si>
  <si>
    <t>Collection, Page 3 of 9</t>
  </si>
  <si>
    <t>Collection, Page 4 of 9</t>
  </si>
  <si>
    <t>Collection, Page 5 of 9</t>
  </si>
  <si>
    <t>Collection, Page 6 of 9</t>
  </si>
  <si>
    <t>Collection, Page 7 of 9</t>
  </si>
  <si>
    <t>Collection, Page 8 of 9</t>
  </si>
  <si>
    <t>I712.5</t>
  </si>
  <si>
    <t>J641.2</t>
  </si>
  <si>
    <t>J641.1</t>
  </si>
  <si>
    <t>J641.3</t>
  </si>
  <si>
    <t>J641.4</t>
  </si>
  <si>
    <t>Other Stated Chambers</t>
  </si>
  <si>
    <t>BILL NO. 2.0</t>
  </si>
  <si>
    <t>Labour</t>
  </si>
  <si>
    <t>A410.1</t>
  </si>
  <si>
    <t>Working ganger</t>
  </si>
  <si>
    <t>hr</t>
  </si>
  <si>
    <t>A410.2</t>
  </si>
  <si>
    <t>Artisan</t>
  </si>
  <si>
    <t>A410.3</t>
  </si>
  <si>
    <t>Semi-skilled</t>
  </si>
  <si>
    <t>A410.4</t>
  </si>
  <si>
    <t>Unskilled</t>
  </si>
  <si>
    <t>A410.5</t>
  </si>
  <si>
    <t>Driver for light vehicle</t>
  </si>
  <si>
    <t>A410.6</t>
  </si>
  <si>
    <t>Driver for heavy vehicle</t>
  </si>
  <si>
    <t>A410.7</t>
  </si>
  <si>
    <t>Operator for heavy equipment</t>
  </si>
  <si>
    <t>Materials</t>
  </si>
  <si>
    <t>A410.8</t>
  </si>
  <si>
    <t>Ordinary Portland Cement in 50 kg bags</t>
  </si>
  <si>
    <t>A410.9</t>
  </si>
  <si>
    <t>Coarse aggregate for concrete.</t>
  </si>
  <si>
    <t>A410.10</t>
  </si>
  <si>
    <t>Fine aggregate for concrete.</t>
  </si>
  <si>
    <t>A410.11</t>
  </si>
  <si>
    <t>Water for concrete</t>
  </si>
  <si>
    <t>l</t>
  </si>
  <si>
    <t>A410.12</t>
  </si>
  <si>
    <t>Sand for building</t>
  </si>
  <si>
    <t>A410.13</t>
  </si>
  <si>
    <t>Sand for plaster</t>
  </si>
  <si>
    <t>A410.14</t>
  </si>
  <si>
    <t>Bricks for building.</t>
  </si>
  <si>
    <t>A410.15</t>
  </si>
  <si>
    <t>A410.16</t>
  </si>
  <si>
    <t>Concrete blocks for building, 150 mm thick.</t>
  </si>
  <si>
    <t>A410.17</t>
  </si>
  <si>
    <t>Hollow clay partition blocks for building 150 mm thick.</t>
  </si>
  <si>
    <t>A410.18</t>
  </si>
  <si>
    <t>Hydrated lime for building 150 mm thick.</t>
  </si>
  <si>
    <t>A410.19</t>
  </si>
  <si>
    <t>Timber, sawn.</t>
  </si>
  <si>
    <t>A410.20</t>
  </si>
  <si>
    <t>Timber wrot.</t>
  </si>
  <si>
    <t>A410.21</t>
  </si>
  <si>
    <t>High yield steel reinforcement:-</t>
  </si>
  <si>
    <t>A410.22</t>
  </si>
  <si>
    <t>8-10 mm dia</t>
  </si>
  <si>
    <t>A410.23</t>
  </si>
  <si>
    <t>12-16 mm dia.</t>
  </si>
  <si>
    <t>A410.24</t>
  </si>
  <si>
    <t>20-25 mm dia.</t>
  </si>
  <si>
    <t>A410.25</t>
  </si>
  <si>
    <t>Steel reinforcement fabric S reference:A193</t>
  </si>
  <si>
    <t>A410.26</t>
  </si>
  <si>
    <t>Steel reinforcement fabric S reference:A252</t>
  </si>
  <si>
    <t>A410.27</t>
  </si>
  <si>
    <t>Hardcore filling</t>
  </si>
  <si>
    <t>A410.28</t>
  </si>
  <si>
    <t>Topsoil delivered to site</t>
  </si>
  <si>
    <t>Contractors Equipment</t>
  </si>
  <si>
    <t>A410.29</t>
  </si>
  <si>
    <t>Road vehicles:Pick-up,1 1/2t.</t>
  </si>
  <si>
    <t xml:space="preserve">Road vehicles:Lorries: </t>
  </si>
  <si>
    <t>A410.30</t>
  </si>
  <si>
    <t>Flat-5t capacity</t>
  </si>
  <si>
    <t>A410.31</t>
  </si>
  <si>
    <t>Flat-10t capacity</t>
  </si>
  <si>
    <t xml:space="preserve">            Carried to Collection</t>
  </si>
  <si>
    <t>Tipping :</t>
  </si>
  <si>
    <t>A410.32</t>
  </si>
  <si>
    <t>5t capacity</t>
  </si>
  <si>
    <t>A410.33</t>
  </si>
  <si>
    <t>10t capacity</t>
  </si>
  <si>
    <t xml:space="preserve"> Water tankers with pump and hoses:</t>
  </si>
  <si>
    <t>A410.34</t>
  </si>
  <si>
    <t>2,5001  capacity.</t>
  </si>
  <si>
    <t>A410.35</t>
  </si>
  <si>
    <t>5,0001 capacity.</t>
  </si>
  <si>
    <t>A410.36</t>
  </si>
  <si>
    <t>Excavation, face shovel or dragline:</t>
  </si>
  <si>
    <t>A410.37</t>
  </si>
  <si>
    <t>A410.38</t>
  </si>
  <si>
    <t>A410.39</t>
  </si>
  <si>
    <t>Tractors:</t>
  </si>
  <si>
    <t>A410.40</t>
  </si>
  <si>
    <t>rubber tyred with trailer, 75 kw.</t>
  </si>
  <si>
    <t>A410.41</t>
  </si>
  <si>
    <t xml:space="preserve">    (i)  150 kw.</t>
  </si>
  <si>
    <t xml:space="preserve">    (ii)  200 kw</t>
  </si>
  <si>
    <t xml:space="preserve">    (iii)  250 kw.</t>
  </si>
  <si>
    <t>Rollers:</t>
  </si>
  <si>
    <t>A410.42</t>
  </si>
  <si>
    <t>A410.43</t>
  </si>
  <si>
    <t>vibratory, self, propelled, 1500 kg.</t>
  </si>
  <si>
    <t>Concrete mixers with weigh batchers and loading hoppers:</t>
  </si>
  <si>
    <t>A410.44</t>
  </si>
  <si>
    <t>3001 capacity.</t>
  </si>
  <si>
    <t>A410.45</t>
  </si>
  <si>
    <t>4001 capacity.</t>
  </si>
  <si>
    <t>Concrete vibrator, pneumatic with hoses:</t>
  </si>
  <si>
    <t>A410.46</t>
  </si>
  <si>
    <t xml:space="preserve">poker type, 50 mm </t>
  </si>
  <si>
    <t>A410.47</t>
  </si>
  <si>
    <t>shutter type</t>
  </si>
  <si>
    <t>Bar bending and shearing machines:</t>
  </si>
  <si>
    <t>A410.48</t>
  </si>
  <si>
    <t>bending:-</t>
  </si>
  <si>
    <t xml:space="preserve">     (1) hand operated.</t>
  </si>
  <si>
    <t xml:space="preserve">     (2) power operated.</t>
  </si>
  <si>
    <t>A410.49</t>
  </si>
  <si>
    <t>shearing:-</t>
  </si>
  <si>
    <t xml:space="preserve">     (1)  hand operated</t>
  </si>
  <si>
    <t xml:space="preserve">     (2)  power operated.</t>
  </si>
  <si>
    <t>Collection, Page 1</t>
  </si>
  <si>
    <t>Collection, Page 2</t>
  </si>
  <si>
    <t>DESCRIPTION: Day Works</t>
  </si>
  <si>
    <t>BILL NO. 1.0</t>
  </si>
  <si>
    <t>Contractual Requirements</t>
  </si>
  <si>
    <t>A120</t>
  </si>
  <si>
    <t>Insurance of works</t>
  </si>
  <si>
    <t>A130</t>
  </si>
  <si>
    <t>Third party insurance</t>
  </si>
  <si>
    <t>A150</t>
  </si>
  <si>
    <t>Insurance of Contractor's Equipment</t>
  </si>
  <si>
    <t>A160</t>
  </si>
  <si>
    <t>Insurance against damage to persons and property</t>
  </si>
  <si>
    <t>Specified Requirements</t>
  </si>
  <si>
    <t>A233</t>
  </si>
  <si>
    <t>Use of Contractor's surveying equipment by the Engineer</t>
  </si>
  <si>
    <t>A250.2</t>
  </si>
  <si>
    <t>I331</t>
  </si>
  <si>
    <t>I332</t>
  </si>
  <si>
    <t>J313.3</t>
  </si>
  <si>
    <t>J313.4</t>
  </si>
  <si>
    <t>J863</t>
  </si>
  <si>
    <t>Diameter not exceeding  600 mm ND</t>
  </si>
  <si>
    <t>L513</t>
  </si>
  <si>
    <t>L523</t>
  </si>
  <si>
    <t>L543</t>
  </si>
  <si>
    <t>L733</t>
  </si>
  <si>
    <t>L833</t>
  </si>
  <si>
    <t>Reinforced concrete pipe supports height       1.5-2m for the following pipe sizes</t>
  </si>
  <si>
    <t>I322</t>
  </si>
  <si>
    <t>I332.2</t>
  </si>
  <si>
    <t>I332.1</t>
  </si>
  <si>
    <t>Valve surface boxes, complete and to the following depths</t>
  </si>
  <si>
    <t>K254</t>
  </si>
  <si>
    <t>K255</t>
  </si>
  <si>
    <t>K256</t>
  </si>
  <si>
    <t>J383.2</t>
  </si>
  <si>
    <t>J383.1</t>
  </si>
  <si>
    <t>Depth 3.5-4m</t>
  </si>
  <si>
    <t>F652</t>
  </si>
  <si>
    <t>F663</t>
  </si>
  <si>
    <t>150-300mm</t>
  </si>
  <si>
    <t>K251</t>
  </si>
  <si>
    <t>Blank Flange</t>
  </si>
  <si>
    <t>Blank flange to ISO 2441, all to PN 10 and of the following sizes</t>
  </si>
  <si>
    <t>J383.3</t>
  </si>
  <si>
    <t>J383.4</t>
  </si>
  <si>
    <t>Supply and place filter media of effective size 0.5mm as per the specifications</t>
  </si>
  <si>
    <t>Rapid Sand Filters</t>
  </si>
  <si>
    <t>Clear Water Well</t>
  </si>
  <si>
    <t>400 mm ND</t>
  </si>
  <si>
    <t>K252</t>
  </si>
  <si>
    <t>Depth 1.5-2m</t>
  </si>
  <si>
    <t>J382.1</t>
  </si>
  <si>
    <t>300 mm ND</t>
  </si>
  <si>
    <t>J352.1</t>
  </si>
  <si>
    <t>J352.2</t>
  </si>
  <si>
    <t>300 mm ND length not exceeding 1.0m</t>
  </si>
  <si>
    <t>J382.3</t>
  </si>
  <si>
    <t>J382.2</t>
  </si>
  <si>
    <t>All flanged concentric tapers to BS 4346 , flanges  to ISO 2441, all to PN 10 and of the following sizes</t>
  </si>
  <si>
    <t>J332.1</t>
  </si>
  <si>
    <t>Clarifier 2</t>
  </si>
  <si>
    <t>Strainers</t>
  </si>
  <si>
    <t>J893.1</t>
  </si>
  <si>
    <t>F633</t>
  </si>
  <si>
    <t>Not exceeding 150mm</t>
  </si>
  <si>
    <t>300-500mm</t>
  </si>
  <si>
    <t>E724</t>
  </si>
  <si>
    <t>Sand blinding on top of hard core fill</t>
  </si>
  <si>
    <t xml:space="preserve">Placing reinforced concrete, grade C20 for bases, footings and ground slabs of the following thickness </t>
  </si>
  <si>
    <t>Placing reinforced concrete, grade C25 for beams and lintels of the following cross sectional areas</t>
  </si>
  <si>
    <t>1:4 cement sand screed plaster to external walls 25mm thick and finished with wooden float and rough cast to the Engineer's satisfaction</t>
  </si>
  <si>
    <t>1:4 cement sand screed plaster to internal walls 25mm thick and finished smooth with with white lime, using steel troweling</t>
  </si>
  <si>
    <t>Mild solid steel double leaf door overall size 1800 x 2100mm high primed with redoxide paint before delivery to site complete with all the necessary iron mongery  and accessories.</t>
  </si>
  <si>
    <t xml:space="preserve">Supply and fix vent  blocks size 1.0m x 0.5m </t>
  </si>
  <si>
    <t>Construct 600mm wide splash apron including screeding</t>
  </si>
  <si>
    <t>Cabling</t>
  </si>
  <si>
    <t>Chemical Mixing</t>
  </si>
  <si>
    <t>Supply and fix all plastic pipes and fittings, including valves, elbows, adaptors for overflow and draining mixing tanks to treatment plant drainage system</t>
  </si>
  <si>
    <t>Gravity Dosers</t>
  </si>
  <si>
    <t>300mm thick bed of approved imported hardcore well spread, leveled, rammed to consolidation on stabilized and compacted ground to Engineer’s satisfaction</t>
  </si>
  <si>
    <t>U512</t>
  </si>
  <si>
    <t>230mm thick walls in approved solid blocks bonded in 1:5  cement sand mortar</t>
  </si>
  <si>
    <t xml:space="preserve">Supply and fix mild steel casement windows size 1.0m x 1.2m complete including steel frames, glazing to steel frames, fasteners and stays, painting steel frames, welded mild steel burglar proof grills </t>
  </si>
  <si>
    <t>Supply and fix all plastic pipe, fittings and accessories for connection of mixing tanks to 4no. gravity dosers</t>
  </si>
  <si>
    <t>All flanged tees to BS 4346 , flanges  to ISO 2441, all to PN 16 and of the following sizes</t>
  </si>
  <si>
    <t xml:space="preserve">100 mm ND </t>
  </si>
  <si>
    <t>Viking Johnson coupling, maxi type or similar  to ISO 2441, flanges to ISO 2441, all to PN 16 for pipes of the following sizes</t>
  </si>
  <si>
    <t>Flanged /spigot pipes, class K9 to BS 4772 or ISO 2531 with cement mortar lining all to PN 16 and of the following sizes and length</t>
  </si>
  <si>
    <t>Double flanged pipes, class K9 to BS 4772 or ISO 2531 with cement mortar lining all to PN 16 and of the following sizes and length</t>
  </si>
  <si>
    <t xml:space="preserve">Provision of reinforced concrete, 280mm wide x 75mm thick window cills for the windows described above </t>
  </si>
  <si>
    <t>Air Scour Blowers</t>
  </si>
  <si>
    <t>Provision of security lighting for treatment plant site, include concrete foundations, erection of 4m high galvanised steel poles, galvanised bolts and nuts, under ground cables to distribution board in pump house, 70W high pressure sodium lantern as thorn beta 79, 20A DP switch for lights and all accessories</t>
  </si>
  <si>
    <t>Collection, Page 1of 8</t>
  </si>
  <si>
    <t>Flange adaptors of Viking Johnson maxi type, to fit plastic pipes,  to ISO 2441, flanges to ISO 2441, all to PN 16, and of the following sizes</t>
  </si>
  <si>
    <t>J323.3</t>
  </si>
  <si>
    <t>J323.4</t>
  </si>
  <si>
    <t>Manholes constructed in blockwork, complete  for air valves including the associated fittings and pipework and of the following depth</t>
  </si>
  <si>
    <t>K111.1</t>
  </si>
  <si>
    <t>Manholes constructed in blockwork, complete  for washouts including the associated fittings and pipework and of the following depth</t>
  </si>
  <si>
    <t>Miscellaneous</t>
  </si>
  <si>
    <t>Collection, Page 1 of 5</t>
  </si>
  <si>
    <t>All flanged 67 degree bends to BS 3601 , flanges drilled to BS 4504 ,all to PN 16, and of the following sizes</t>
  </si>
  <si>
    <t>All flanged 67 degree bends to BS 3601 , flanges drilled to BS 4504 ,all to PN 10, and of the following sizes</t>
  </si>
  <si>
    <t>J313.5</t>
  </si>
  <si>
    <t xml:space="preserve">600/100/600mm ND </t>
  </si>
  <si>
    <t>J324.1</t>
  </si>
  <si>
    <t xml:space="preserve">700/500/700 mm ND </t>
  </si>
  <si>
    <t>K114.1</t>
  </si>
  <si>
    <t>K115.1</t>
  </si>
  <si>
    <t>K116.1</t>
  </si>
  <si>
    <t>DESCRIPTION: Backwash Tank</t>
  </si>
  <si>
    <t>Flanged /spigot pipes, class K9 to BS 4772 or ISO 2531 with cement mortar lining all to PN 10 and of the following sizes and length</t>
  </si>
  <si>
    <t>150 mm ND length not exceeding 3.6m</t>
  </si>
  <si>
    <t>150 mm ND length not exceeding 5.0m</t>
  </si>
  <si>
    <t>Steel Tank</t>
  </si>
  <si>
    <t>J312.1</t>
  </si>
  <si>
    <t>Backwash Tank</t>
  </si>
  <si>
    <t>I512.1</t>
  </si>
  <si>
    <t>I513.1</t>
  </si>
  <si>
    <t>Depth 2-2.5 m</t>
  </si>
  <si>
    <t>I512.2</t>
  </si>
  <si>
    <t>200/80/200 mm ND</t>
  </si>
  <si>
    <t>J351.4</t>
  </si>
  <si>
    <t>200 mm ND</t>
  </si>
  <si>
    <t>J811.4</t>
  </si>
  <si>
    <t>uPVC 11.25 degree bends  to ISO 2441, with flexible joints to BS 4346 all to PN 10 of the following sizes</t>
  </si>
  <si>
    <t>I411.3</t>
  </si>
  <si>
    <t>I411.4</t>
  </si>
  <si>
    <t>I411.5</t>
  </si>
  <si>
    <t>I411.6</t>
  </si>
  <si>
    <t>J661.3</t>
  </si>
  <si>
    <t>J661.4</t>
  </si>
  <si>
    <t>J661.5</t>
  </si>
  <si>
    <t>75mm ND</t>
  </si>
  <si>
    <t>K111</t>
  </si>
  <si>
    <t>K112</t>
  </si>
  <si>
    <t>K113</t>
  </si>
  <si>
    <t>Depth 2-2.5m</t>
  </si>
  <si>
    <t>K252.1</t>
  </si>
  <si>
    <t>K252.2</t>
  </si>
  <si>
    <t>Breaking up, temporary and permanent reinstatement of gravel roads for laying pipes of the following sizes</t>
  </si>
  <si>
    <t xml:space="preserve">Breaking up, temporary and permanent reinstatement of tarmac roads for laying pipes of the following sizes </t>
  </si>
  <si>
    <t>K731.2</t>
  </si>
  <si>
    <t xml:space="preserve">Marker posts </t>
  </si>
  <si>
    <t>200/200/200 mm ND</t>
  </si>
  <si>
    <t>OD 110mm</t>
  </si>
  <si>
    <t>OD 140mm</t>
  </si>
  <si>
    <t>OD 200mm</t>
  </si>
  <si>
    <t>I411.10</t>
  </si>
  <si>
    <t>Plastic Pipe Fittings</t>
  </si>
  <si>
    <t>End Caps</t>
  </si>
  <si>
    <t>uPVC end caps, all to PN 10 for the following sizes</t>
  </si>
  <si>
    <t xml:space="preserve">OD 110mm </t>
  </si>
  <si>
    <t>Add 18% VAT</t>
  </si>
  <si>
    <t>All flanged tees to BS 4346 , flanges  to ISO 2441 , all to PN 25, and of the following sizes</t>
  </si>
  <si>
    <t>150/150/150 mm ND</t>
  </si>
  <si>
    <t>Flange adaptors of Viking Johnson maxi type, to fit plastic pipes,  to ISO 2441, flanges to ISO 2441, all to PN 25, and of the following sizes</t>
  </si>
  <si>
    <t>Flanged CI gate valves to BS 5150 ,flanges to BS 4505 , all to PN 25 for operation by tee-key, with 3m long distance piece of the following sizes</t>
  </si>
  <si>
    <t>Flanged CI flap valve  as specified , flanges to ISO 2441, all to PN 25 for the following sizes</t>
  </si>
  <si>
    <t>All flanged 11.25 degree bends to BS 3601 , flanges drilled to BS 4504 ,all to PN 25, and of the following sizes</t>
  </si>
  <si>
    <t>All flanged 22.5 degree bends to BS 3601 , flanges drilled to BS 4504 ,all to PN 25, and of the following sizes</t>
  </si>
  <si>
    <t>All flanged 45 degree bends to BS 3601 , flanges drilled to BS 4504 ,all to PN 25, and of the following sizes</t>
  </si>
  <si>
    <t>All flanged 90 degree bends to BS 3601 , flanges drilled to BS 4504 ,all to PN 25, and of the following sizes</t>
  </si>
  <si>
    <t>All flanged concentric tapers to BS 4346 , flanges  to ISO 2441, all to PN 25 and of the following sizes</t>
  </si>
  <si>
    <t>J333.1</t>
  </si>
  <si>
    <t>J333.2</t>
  </si>
  <si>
    <t>Flanged CI double orifice air relief valve, 150 mm ND, as specified ,flanges to ISO 2441, PN 25, complete with all pipework and fittings for installation on pipes of the following sizes.</t>
  </si>
  <si>
    <t>J863.1</t>
  </si>
  <si>
    <t>J863.2</t>
  </si>
  <si>
    <t>Reinforced concrete pipe supports for 600mm ND pipe of the following heights</t>
  </si>
  <si>
    <t>Height 1.5-2m</t>
  </si>
  <si>
    <t>Manholes constructed in blockwork, complete  for washouts and air valves  including the associated fittings and pipework and of the following depth</t>
  </si>
  <si>
    <t>Collection, Page 1 of 7</t>
  </si>
  <si>
    <t>Collection, Page 2 of 7</t>
  </si>
  <si>
    <t>Collection, Page 3 of 7</t>
  </si>
  <si>
    <t>Collection, Page 4 of 7</t>
  </si>
  <si>
    <t>Collection, Page 5 of 7</t>
  </si>
  <si>
    <t>Collection, Page 6 of 7</t>
  </si>
  <si>
    <t>BILL NO. 7.1</t>
  </si>
  <si>
    <t>HDPE pressure pipes  to ISO 2441, with flexible joints to BS 4346 all to PN 10, 20mm OD,  laid in trenches to the following depths</t>
  </si>
  <si>
    <t xml:space="preserve">OD 160mm </t>
  </si>
  <si>
    <t>J741.1</t>
  </si>
  <si>
    <t>Collection, Page 8 of 10</t>
  </si>
  <si>
    <t>Collection, Page 9 of 10</t>
  </si>
  <si>
    <t>uPVC 90 degree elbows  to ISO 2441, with flexible joints to BS 4346 all to PN 10 of the following sizes</t>
  </si>
  <si>
    <t>J5321.1</t>
  </si>
  <si>
    <t>OD 200/140mm</t>
  </si>
  <si>
    <t>OD 140/110mm</t>
  </si>
  <si>
    <t>J5321.2</t>
  </si>
  <si>
    <t>uPVC reducing couplers all to PN 10 for the following pipe sizes</t>
  </si>
  <si>
    <t>HDPE unions, to BS 5114, all to PN 10 and of the following sizes</t>
  </si>
  <si>
    <t>OD 160mm</t>
  </si>
  <si>
    <t>Diameter not exceeding  300 mm ND</t>
  </si>
  <si>
    <t>All flanged 45 degree Lateral to BS 4346 , flanges  to ISO 2441 , all to PN 25, and of the following sizes</t>
  </si>
  <si>
    <t>Mild solid steel single leaf door overall size 1200 x 2100mm high primed with redoxide paint before delivery to site complete with all the necessary iron mongery  and accessories.</t>
  </si>
  <si>
    <t>Lightening protection for  house and mixing/dosing platforms</t>
  </si>
  <si>
    <t>Supply and fix OD 25mm HDPE pipe and fittings, including valves, elbows and connection to 300mm ND steel pipe for fresh water supply to mixing tanks from the back wash/ treatment plant service tank, maximum length 200m</t>
  </si>
  <si>
    <t>Supply and fix OD 20mm plastic pipe and fittings, including valves, elbows, adaptors for dosing at flocculation chambers, maximum length 10m</t>
  </si>
  <si>
    <t xml:space="preserve">Plain concrete C20/20  to strip foundations, 150mm thick on firm ground </t>
  </si>
  <si>
    <t>Reinforced concrete floor slab, 150mm thick on blinded hardcore</t>
  </si>
  <si>
    <t>Ceiling comprising 12mm thick cement/sand plaster on expanded metal lathing stretched and nailed on 100 x 50mm ceiling branderings at 600mm centres on150 x 50mm ceiling joists at 1200mm centres;</t>
  </si>
  <si>
    <t>Plumbing to ensure water supply to all fixtures from the back wash tank to the Engineer's satisfaction.</t>
  </si>
  <si>
    <t>Vitreous UK or approved similar white glazed WC suite comprising pan with P trap, 10 litres low level water cistern with cover, plastic flushing pipe, water connection and all necessary accessories</t>
  </si>
  <si>
    <t>Vitreous UK or approved similar white glazed wash hand basin complete with 1 no. 13mm diameter chromium plated pillar tap, 40mm waste outlet grating, plastic plug and chain stay, plastic bottle trap, concealed cast iron fixing brackets, jointing and water connection.</t>
  </si>
  <si>
    <t>Complete waste water pipe work to septic tank inclusive of unpressurised uPVC waste water pipes of OD 160mm, manholes, aeration to the Engineer's satisfaction</t>
  </si>
  <si>
    <t xml:space="preserve">Supply executive chair without armrests made of hard wood with back  and seat cushioned </t>
  </si>
  <si>
    <t>Supply lockable filing cabinet with 4 drawers.</t>
  </si>
  <si>
    <t>Supply table, 1m by 2m made of hard wood with natural varnish finish to the Engineer's satisfaction.</t>
  </si>
  <si>
    <t>Supply wooden shelf, 1.5m long X 2m high X 0.4m wide, hard wood with natural varnish finish.</t>
  </si>
  <si>
    <t>Supply and fix wooden shelf, 1.5m long X 2m high X 0.4m wide, hard wood with natural varnish finish.</t>
  </si>
  <si>
    <t>Supply blow lamp, pump action, pressure type, approximately 0.5 litre capacity, complete with wind proof nozzle and one set of replacement parts</t>
  </si>
  <si>
    <t>Supply brushes, wire type for cleaning parts, 300m long, 3 rows of approximately 15 tufts with 25mm long steel bristles</t>
  </si>
  <si>
    <t>Supply  crow bars</t>
  </si>
  <si>
    <t>Supply file, flat machinist's, length 250mm, smooth cut</t>
  </si>
  <si>
    <t>Supply file, flat machinist's, length 250mm, bastard cut</t>
  </si>
  <si>
    <t>Supply file, flat machinist's, length 250mm, second cut</t>
  </si>
  <si>
    <t>Supply file handles, 100x27mm</t>
  </si>
  <si>
    <t>Supply hammer, mechanic's, 200 &amp; tempered forged steel head, ash or white hicokry handle, polished face</t>
  </si>
  <si>
    <t>Supply level, plumb and spirit approximately 300 x 25 x 75mm, varnished beech wood or aluminium, class of accuracy 0.025mm/m</t>
  </si>
  <si>
    <t>Supply mattocks</t>
  </si>
  <si>
    <t>Supply pliers, arc joint, minimum 5 adjustments, 240mm long</t>
  </si>
  <si>
    <t>Supply saw, plumber's 400mm, fine tooth edge for cutting metal and coarse teeth for cutting wood complete with blades</t>
  </si>
  <si>
    <t>Supply shovels</t>
  </si>
  <si>
    <t>Supply tape measure, steel, metric units, 5m</t>
  </si>
  <si>
    <t>Supply tape measure, steel, metric units, 30m</t>
  </si>
  <si>
    <t>Supply tapping machine furnished with ratchet crank for manual operation for making tapings from DN 15 (1/2") to DN 150 (6")</t>
  </si>
  <si>
    <t>Supply die, 15 mm to 80 mm</t>
  </si>
  <si>
    <t>set</t>
  </si>
  <si>
    <t>Supply vice, portable type, with tripod stand</t>
  </si>
  <si>
    <t>Supply wrench, chain 16 to 100 mm capacity</t>
  </si>
  <si>
    <t>DESCRIPTION: Staff Quarters</t>
  </si>
  <si>
    <t>Provision of reinforced concrete, 280mm wide x 75mm thick window cills for the windows described below</t>
  </si>
  <si>
    <t>Internal quality vinyl silk emulsion paint , under coat &amp; two overcoats, to rendered brickwork wall surfaces and ceiling to the Engineer's satisfaction, include surface preparation as specified</t>
  </si>
  <si>
    <t>Exterior quality weather guard paint , under coat &amp; two overcoats, to rendered brickwork wall surfaces to the Engineer's satisfaction, include surface preparation as specified</t>
  </si>
  <si>
    <t>Bituminous felt horizontal damp proof course 230mm wide under walling with 200mm overlaps at the joints</t>
  </si>
  <si>
    <t>25mm thick, 1:4 cement: sand plaster internally to walls inluding finishing surface with white lime, using steel troweling  to the Engineer's satisfaction</t>
  </si>
  <si>
    <t>25mm thick, 1:4 cement: sand plaster externally to walls inluding finishing surface with wood float to the Engineer's satisfaction</t>
  </si>
  <si>
    <t>W453.1</t>
  </si>
  <si>
    <t xml:space="preserve">150 x 150 x 6mm white glazed ceramic wall tiling with approved adhesive, including filling all joints with grout on 25mm thick 1:4 cement-screed plaster to walls </t>
  </si>
  <si>
    <t>W453.2</t>
  </si>
  <si>
    <t>Ceramic floor tiling with approved adhesive, including filling all joints with grout on 25mm thick 1:4 cement-screed plaster to concrete slab</t>
  </si>
  <si>
    <t>Supply and Fix the following Mild steel Casement Windows to the Engineers' satisfaction constructed from Standard Steel Sections primed with Redoxide paint before delivery to site complete with all necessary iron mongery and burglar proofing.</t>
  </si>
  <si>
    <t>Window overall size 400 x 700mm high comprising 300mm permanent louvered vent with 75 x 2mm steel louvers and single shutter complete with 25 micron thick frost glass panes.</t>
  </si>
  <si>
    <t>Ditto but overall size 1500mm x 1200mm high with 25 micron thick clear glass panes</t>
  </si>
  <si>
    <t>Ditto but overall size 1800mm x 1500mm high with 25 micron thick clear glass panes</t>
  </si>
  <si>
    <t>Supply and fix 40mm thick single leaf  hardwood frame and panel door, size 2100mm high by 800m wide, including a door frame made of 150x50mm hardwood timber, all appropriate ironmongery, varnishing, locking arrangements and rubber door stops to Engineer's satisfaction</t>
  </si>
  <si>
    <t>Supply and fix 45mm thick framed, ledged 
and battened hardwood single leaf door, size 2100mm high by 900m wide, including a door frame made of 150x50mm hardwood timber, appropriate ironmongery, varnishing, locking arrangements and rubber door stops to Engineer's satisfaction</t>
  </si>
  <si>
    <t>Supply and Fix the following Mild steel Casement doors to the Engineers' satisfaction constructed from Standard Steel Sections primed with Redoxide paint before delivery to site complete with all necessary iron mongery and burglar proofing.</t>
  </si>
  <si>
    <t>Mild steel casement double door overall size 1200 x 2100mm high to the Engineer's satisfaction constructed from standard steel sections primed with redoxide paint before delivery to site complete with all the necessary iron mongery, 25 micron thick clear glass panes and accessories, etc.</t>
  </si>
  <si>
    <t>Kitchen Fixtures</t>
  </si>
  <si>
    <t xml:space="preserve">Supply and install appropriately in cabinet, approved single bowl stainless steel kitchen sinks including all fittings and accessories </t>
  </si>
  <si>
    <t>Construct floor kitchen cabinets comprising, painted plastered painted brick wall supports for approved marble work top, include soft wood shutters, complete with all locks and accessories</t>
  </si>
  <si>
    <t>Construct wall mounted kitchen timber cabinets comprising, include soft wood shutters, complete with all locks and accessories</t>
  </si>
  <si>
    <t>Supply and fix the following sanitary appliances all to Engineer's satisfaction</t>
  </si>
  <si>
    <t>Vitreous UK or similar approved white glazed WC suite comprising pan with P trap, 10 litres low level water cistern with cover, plastic flushing pipe, water connection and all necessary accessories</t>
  </si>
  <si>
    <t>Supply and install 300x400mm mirror on interior wall above hand wash basin</t>
  </si>
  <si>
    <t>Supply and install 2no. toilet paper holders and 2no towel rails</t>
  </si>
  <si>
    <t>Complete kitchen waste water pipe work and soak pit system inclusive of unpressurised uPVC waste water pipes of OD 160mm, manholes to the Engineer's satisfaction</t>
  </si>
  <si>
    <t>Supply and install  2no. sets of 100A 4 way SPN MCB consumer units with integral isolator complete with MCBs and all accessories. Adaptable boxes complete with TPN  cutouts and local earthing and all accessories</t>
  </si>
  <si>
    <t>Supply and install stainless steel hand stocks including lifting handle as shown in the drawing</t>
  </si>
  <si>
    <t>Mild steel handrails to BS 1387 , galvanised to BS 729 , fixed onto reinforced concrete walls, include painting and rawbolting</t>
  </si>
  <si>
    <t>Mild steel chequer plate flooring to BS 4592, galvanised to BS 729 , 6 mm thick , complete with frames and support steel sections fixed onto reinforced concrete walls, width 0.6m, including rawbolting and painting</t>
  </si>
  <si>
    <t>External galvanised mild steel ladder to BS 4211 , galvanised to BS 729 , fixed onto reinforced concrete rising from finshed ground around filter structure and landing on walkway on top of filter, include hand railing</t>
  </si>
  <si>
    <t>1.0m single leaf , pedestrian gate</t>
  </si>
  <si>
    <t>X232.2</t>
  </si>
  <si>
    <t>Depth not exceeding 2.0m</t>
  </si>
  <si>
    <t xml:space="preserve">Ceramic tiles lining to interior of chemical mixing tanks, jointed with approved corrosion resistant concrete </t>
  </si>
  <si>
    <t>Supply and install  electric mixers, with stainless steel propellor shaft and mixing blades, including precast reinforced concrete support slabs on top of the mixing tanks</t>
  </si>
  <si>
    <t>A211.1</t>
  </si>
  <si>
    <t>A211.2</t>
  </si>
  <si>
    <t>Month</t>
  </si>
  <si>
    <t>Tests</t>
  </si>
  <si>
    <t>A250.1</t>
  </si>
  <si>
    <t>A260.1</t>
  </si>
  <si>
    <t>Pressure test and sterilisation of pipe lines</t>
  </si>
  <si>
    <t>A260.2</t>
  </si>
  <si>
    <t>Water tightedness tests for water retaining structures</t>
  </si>
  <si>
    <t>A279.1</t>
  </si>
  <si>
    <t>month</t>
  </si>
  <si>
    <t>Provisional Sums</t>
  </si>
  <si>
    <t>Collection, Page 1 of 4</t>
  </si>
  <si>
    <t>Collection, Page 2 of 4</t>
  </si>
  <si>
    <t>Collection, Page 3 of 4</t>
  </si>
  <si>
    <t>Provision of steel pipe sleeve and anchorage, to existing bridges at river crossing</t>
  </si>
  <si>
    <t>Add 10% Contingencies</t>
  </si>
  <si>
    <t>Collection, Page 1 of 12</t>
  </si>
  <si>
    <t>Collection, Page 2 of 12</t>
  </si>
  <si>
    <t>Collection, Page 3 of 12</t>
  </si>
  <si>
    <t>Collection, Page 4 of 12</t>
  </si>
  <si>
    <t>Collection, Page 5 of 12</t>
  </si>
  <si>
    <t>Collection, Page 6 of 12</t>
  </si>
  <si>
    <t>Collection, Page 7 of 12</t>
  </si>
  <si>
    <t>Collection, Page 8 of 12</t>
  </si>
  <si>
    <t>Collection, Page 9 of 12</t>
  </si>
  <si>
    <t>Collection, Page 10 of 12</t>
  </si>
  <si>
    <t>Collection, Page 11 of 12</t>
  </si>
  <si>
    <t>Chemical's Store, Mixing and Dosing Platforms</t>
  </si>
  <si>
    <t>Mild steel casement double door overall size 1200 x 2300mm high including 200mm high permanent vent with 75 x 2mm louvres,with 4mm thick frost glass panes as per Engineers details constructed from standard steel sections primed with redoxide paint before delivery to site complete with all the necessary iron mongery  and accessories.</t>
  </si>
  <si>
    <t>Mild steel casement single door overall size 900 x 2300mm high including 200mm high permanent vent with 75 x 2mm louvres with 4mm thick frost glass panes as per Engineers details constructed from standard steel sections primed with redoxide paint before delivery to site complete with all</t>
  </si>
  <si>
    <t>Construct roofings, complete as in the drawings and as specified; with interlocking approved clay tiles, complete with chicken wire mesh, polythene sheet, purlins, rafters, wall plate, ridge tiles, barge boards, eaves boards with wood protection coat, and uPVC rain water guttering and drainage all to the Engineer's satisfaction</t>
  </si>
  <si>
    <t>All flanged 22.5 degree bends to BS 3601 , flanges drilled to BS 4504 ,all to PN 10, and of the following sizes</t>
  </si>
  <si>
    <t>All flanged 45 degree bends to BS 3601 , flanges drilled to BS 4504 ,all to PN 10, and of the following sizes</t>
  </si>
  <si>
    <t>All flanged 11.25 degree Wye to BS 4346 , flanges  to ISO 2441 , all to PN 10, and of the following sizes</t>
  </si>
  <si>
    <t>Flanged CI double orifice air relief valve, 100 mm ND, as specified ,flanges to ISO 2441, PN 10, complete with all pipework and fittings for installation steel pipes of the following sizes.</t>
  </si>
  <si>
    <t>Flanged CI single orifice air relief valve, 150 mm ND, as specified ,flanges to ISO 2441, PN 25, complete with all pipework and fittings for installation on pipes of the following sizes.</t>
  </si>
  <si>
    <t xml:space="preserve">Placing reinforced concrete, grade C20 for columns of the following cross sectional areas </t>
  </si>
  <si>
    <t>Construct roofing, complete as in the drawing and as specified; with interlocking approved clay tiles, complete with chicken wire mesh, polythene sheet, purlins, rafters, wall plate, ridge tiles, barge boards, eaves boards with wood protection coat, and uPVC rain water guttering and drainage all to the Engineer's satisfaction</t>
  </si>
  <si>
    <t>Curtain rods</t>
  </si>
  <si>
    <t>U121</t>
  </si>
  <si>
    <t>20 x 100mm high skirting with rounded top edge and covered junction with paving.</t>
  </si>
  <si>
    <t>150 x 200mm rectangular lintel reinforced with four 12mm diameter mild steel bars and 6mm diameter mild steel links at 150mm centres including hoisting and bedding into position</t>
  </si>
  <si>
    <t>230 x 200mm rectangular lintel reinforced with four 12mm diameter mild steel bars and 6mm diameter mild steel links at 150mm centres including hoisting and bedding into position</t>
  </si>
  <si>
    <t>Concrete pipes 500 mm ND, placed as sleeves at the following depths</t>
  </si>
  <si>
    <t>I233.2</t>
  </si>
  <si>
    <t>I712.4</t>
  </si>
  <si>
    <t>I713.4</t>
  </si>
  <si>
    <t>I712.6</t>
  </si>
  <si>
    <t>I713.6</t>
  </si>
  <si>
    <t>65 mm ND</t>
  </si>
  <si>
    <t>J831.2</t>
  </si>
  <si>
    <t>uPVC equal tee all to PN 10 for the following pipe sizes</t>
  </si>
  <si>
    <t>J421.1</t>
  </si>
  <si>
    <t>J421.2</t>
  </si>
  <si>
    <t>OD 200/110mm</t>
  </si>
  <si>
    <t>OD 110/75mm</t>
  </si>
  <si>
    <t>J5321.3</t>
  </si>
  <si>
    <t>J5321.4</t>
  </si>
  <si>
    <t>J631.2</t>
  </si>
  <si>
    <t>75/50mm ND</t>
  </si>
  <si>
    <t>J491</t>
  </si>
  <si>
    <t>J691</t>
  </si>
  <si>
    <t>HDPE end caps, all to PN 10 for the following sizes</t>
  </si>
  <si>
    <t>32mm OD</t>
  </si>
  <si>
    <t>50mm OD</t>
  </si>
  <si>
    <t>75mm OD</t>
  </si>
  <si>
    <t>SIPI 7.2.1</t>
  </si>
  <si>
    <t>Staff Quarters</t>
  </si>
  <si>
    <t>Supply and fix high quality chrome coated curtain rods 20mm diameter or as approved  at windows and main entrance doors as directed</t>
  </si>
  <si>
    <t xml:space="preserve">Maintenance of offices </t>
  </si>
  <si>
    <t>K114</t>
  </si>
  <si>
    <t>K253</t>
  </si>
  <si>
    <t>Collection, Page 1of 7</t>
  </si>
  <si>
    <t>Double flanged pipes, class K9 to BS 4772 or ISO 2531 with cement mortar lining all to PN 25 and of the following sizes and length</t>
  </si>
  <si>
    <t>All flanged 90 degree bends to BS 25, and of the following sizes</t>
  </si>
  <si>
    <t>200 mm ND length not exceeding 1.0m</t>
  </si>
  <si>
    <t>150 mm ND length not exceeding 6.0m</t>
  </si>
  <si>
    <t>J381.6</t>
  </si>
  <si>
    <t>200 mm ND length not exceeding 6.0m</t>
  </si>
  <si>
    <t>J381.7</t>
  </si>
  <si>
    <t>J381.8</t>
  </si>
  <si>
    <t>OD 160mm uPVC drainage pipes for overflow and wash water to outfall fall structure, over a distance not exceeding 20m</t>
  </si>
  <si>
    <t>HDPE pressure pipes  to ISO 2441, with flexible joints to BS 4346 all to PN 10, 63 mm OD,  laid in trenches to the following depths</t>
  </si>
  <si>
    <t xml:space="preserve">month </t>
  </si>
  <si>
    <t>months</t>
  </si>
  <si>
    <t>sum</t>
  </si>
  <si>
    <t>BISTYA WATER SUPPLY &amp; SANITATION SYSTEM</t>
  </si>
  <si>
    <t>Transmission to Bistya</t>
  </si>
  <si>
    <t>Clear water pumping main</t>
  </si>
  <si>
    <t>Transimission main to Kabingo</t>
  </si>
  <si>
    <t xml:space="preserve">Bistya Distribution and service connection </t>
  </si>
  <si>
    <t>Bistya Reservoir</t>
  </si>
  <si>
    <t>Kabingo Reservoir</t>
  </si>
  <si>
    <t>Hambuga Distribution and service connection</t>
  </si>
  <si>
    <t>Hambuga reservoir</t>
  </si>
  <si>
    <t>Rugarama Distribution</t>
  </si>
  <si>
    <t>Rugarama Main Reservoir</t>
  </si>
  <si>
    <t>Bill Nr. 3: RAW WATER INTAKE</t>
  </si>
  <si>
    <t>General site clearance for works</t>
  </si>
  <si>
    <t>ha</t>
  </si>
  <si>
    <t>General Excavation</t>
  </si>
  <si>
    <t>E410</t>
  </si>
  <si>
    <t>Strip top soil,depth not exceeding 0.3m for raw water storage site</t>
  </si>
  <si>
    <t>Ordinary Soil</t>
  </si>
  <si>
    <t>General excavation for raw water storage area in material other than topsoil, rock or artificial hard material, commencing surface is the stripped ground level</t>
  </si>
  <si>
    <t>E423</t>
  </si>
  <si>
    <t>Depth  0.5-1m</t>
  </si>
  <si>
    <t>E424</t>
  </si>
  <si>
    <t>Depth  1-2m</t>
  </si>
  <si>
    <t>E425</t>
  </si>
  <si>
    <t>Depth  2-5m</t>
  </si>
  <si>
    <t>Rock</t>
  </si>
  <si>
    <t>E333</t>
  </si>
  <si>
    <t>Top Soil</t>
  </si>
  <si>
    <t>E532</t>
  </si>
  <si>
    <t>Material other than topsoil,rock,or artificial hard material</t>
  </si>
  <si>
    <t>E533</t>
  </si>
  <si>
    <t>Filling to Structures by methods specified and to depths as shown in the drawings with the following materials</t>
  </si>
  <si>
    <t>E614.1</t>
  </si>
  <si>
    <t xml:space="preserve">Imported granular material </t>
  </si>
  <si>
    <t>Ordinary Designed Mix Concrete</t>
  </si>
  <si>
    <t>Designed mix, grade C15 concrete, to BS 5328, with ordinary portland cement to BS 12 , aggregate to BS882 , for the following aggregate sizes</t>
  </si>
  <si>
    <t>F251</t>
  </si>
  <si>
    <t>Placing blinding concrete, for ground slab, grade C15, of the following thickness</t>
  </si>
  <si>
    <t>Thickness 150-300mm</t>
  </si>
  <si>
    <t>Walls</t>
  </si>
  <si>
    <t>Fair Finish Plane Vertical</t>
  </si>
  <si>
    <t>Plane fair finish vertical formwork of the following width</t>
  </si>
  <si>
    <t xml:space="preserve">Deformed High Yield Steel </t>
  </si>
  <si>
    <t>Hot rolled high yield ribbed bars of yield strength of 460N/mm2  to BS 4449 and of the following sizes</t>
  </si>
  <si>
    <t>Nominal size, 6-16mm</t>
  </si>
  <si>
    <t>Finishing of top surfaces</t>
  </si>
  <si>
    <t>Finishing of top surfaces by the following methods</t>
  </si>
  <si>
    <t>G812</t>
  </si>
  <si>
    <t>Class U3 steel trowel finish</t>
  </si>
  <si>
    <t>G653</t>
  </si>
  <si>
    <t xml:space="preserve">Rubber water stop bar of width 250mm </t>
  </si>
  <si>
    <t>G690</t>
  </si>
  <si>
    <t>Polythene gauge 1000 membrane to underside of foundation</t>
  </si>
  <si>
    <t>Cast or Spun Iron Pipe Fittings</t>
  </si>
  <si>
    <t>Viking Johnson Maxi - Coupling or Similar  to PN6, and of the following sizes</t>
  </si>
  <si>
    <t>J342</t>
  </si>
  <si>
    <t>Ductile iron flanged/ plain ended pipe, to BS 4772, with puddle flange to BS 4504, all to PN6, cement mortar lined, and of the following sizes; include breaking into existing struture, and concreting the pipe in.</t>
  </si>
  <si>
    <t>200 mm ND and length not exceeding 3.0 m</t>
  </si>
  <si>
    <t>Ductile iron all flanged 90 degree bends, to BS 4772, flanges to BS 4504, all to PN6, cement mortar lined, and of the following sizes</t>
  </si>
  <si>
    <t>J893</t>
  </si>
  <si>
    <t>All flanged CI strainer to PN6 of the following sizes</t>
  </si>
  <si>
    <t xml:space="preserve">200 mm ND </t>
  </si>
  <si>
    <t>Inserts</t>
  </si>
  <si>
    <t>G832</t>
  </si>
  <si>
    <t>Ladders</t>
  </si>
  <si>
    <t>N130</t>
  </si>
  <si>
    <t>Fixed  to a reinforced concrete structure</t>
  </si>
  <si>
    <t>Screens</t>
  </si>
  <si>
    <t xml:space="preserve">Supply and fix stainless steel coarse screens to fit in guide channel </t>
  </si>
  <si>
    <t>Supply and fix spare coarse screen in galvanized steel</t>
  </si>
  <si>
    <t xml:space="preserve">Supply and fix stainless steel fine screens to fit in guide channel </t>
  </si>
  <si>
    <t>Block and Tackle</t>
  </si>
  <si>
    <t>Supply and fix steel hoist beam structure, complete with a support base and a 2 ton chain hoist system</t>
  </si>
  <si>
    <t xml:space="preserve">Water Channel Gate </t>
  </si>
  <si>
    <t>Summary Page</t>
  </si>
  <si>
    <t>Page 1 of 4</t>
  </si>
  <si>
    <t>Page 2 of 4</t>
  </si>
  <si>
    <t>Page 3 of 4</t>
  </si>
  <si>
    <t>Total Carried Foward to Grand Summary</t>
  </si>
  <si>
    <t>E325</t>
  </si>
  <si>
    <t>Excavation Ancillaries</t>
  </si>
  <si>
    <t>Preparation</t>
  </si>
  <si>
    <t>Preparation of excavated surfaces for whole structure in the following materials</t>
  </si>
  <si>
    <t>Rock surfaces inclined at an angle not exceeding 45 degrees to the horizontal</t>
  </si>
  <si>
    <t>Formwork-Fair Finish</t>
  </si>
  <si>
    <t>Fair Finish Plane Horizontal</t>
  </si>
  <si>
    <t>Plane fair finish horizontal formwork of the following width</t>
  </si>
  <si>
    <t>Width: 0.4-1.22m</t>
  </si>
  <si>
    <t>PIPEWORK - FITTINGS AND VALVES</t>
  </si>
  <si>
    <t>J311</t>
  </si>
  <si>
    <t>J313</t>
  </si>
  <si>
    <t>J323</t>
  </si>
  <si>
    <t>Flange Adaptors</t>
  </si>
  <si>
    <t>DN200</t>
  </si>
  <si>
    <t>J812</t>
  </si>
  <si>
    <t>J833</t>
  </si>
  <si>
    <t>MISCELLANEOUS METAL WORK</t>
  </si>
  <si>
    <t>I321</t>
  </si>
  <si>
    <r>
      <t>m</t>
    </r>
    <r>
      <rPr>
        <vertAlign val="superscript"/>
        <sz val="10"/>
        <rFont val="Arial"/>
        <family val="2"/>
      </rPr>
      <t>3</t>
    </r>
  </si>
  <si>
    <t>L822</t>
  </si>
  <si>
    <t>200mm ND</t>
  </si>
  <si>
    <t>Placing  Mass Concrete</t>
  </si>
  <si>
    <t>Placing  Reinforced Concrete</t>
  </si>
  <si>
    <t>Chemical Dosing Unit</t>
  </si>
  <si>
    <t>DESCRIPTION: AERATOR</t>
  </si>
  <si>
    <t>Disposal of excavated materials to sites as specified and directed by the Engineer</t>
  </si>
  <si>
    <t>E647</t>
  </si>
  <si>
    <t>Grade C30</t>
  </si>
  <si>
    <t>Designed mix, grade C30 concrete, to BS 5328, with ordinary portland cement to BS 12, aggregate to BS 882, for the following aggregate sizes</t>
  </si>
  <si>
    <t>F283</t>
  </si>
  <si>
    <t xml:space="preserve">Placing reinforced concrete, grade C30 for bases, footings and ground slabs of the following thickness </t>
  </si>
  <si>
    <t xml:space="preserve">Placing reinforced concrete, grade CC30 for suspended slabs of the following thickness </t>
  </si>
  <si>
    <t xml:space="preserve">Placing reinforced concrete, grade C30 for walls of the following thickness </t>
  </si>
  <si>
    <t>Placing reinforced concrete, grade C30 for columns of the following cross-sectional areas</t>
  </si>
  <si>
    <t>0.03-0.1m2</t>
  </si>
  <si>
    <t>Placing reinforced concrete, grade C30 for beams of the following cross sectional areas</t>
  </si>
  <si>
    <t>0.1-0.25m2</t>
  </si>
  <si>
    <t>Finishing of top surfaces with steel float</t>
  </si>
  <si>
    <t>J342.2</t>
  </si>
  <si>
    <t>Flanged bellmouths</t>
  </si>
  <si>
    <t>J372.1</t>
  </si>
  <si>
    <t>All flanged DI gate valves to BS 5150 , flanges to ISO 2441 , all to PN 16 for operation by tee-key,for the following sizes</t>
  </si>
  <si>
    <t>J813</t>
  </si>
  <si>
    <t>Collection, Page 4 of 4</t>
  </si>
  <si>
    <t>DESCRIPTION: PUMPING STATION</t>
  </si>
  <si>
    <t>J321</t>
  </si>
  <si>
    <t xml:space="preserve">300/300/300 mm ND </t>
  </si>
  <si>
    <t>J332.2</t>
  </si>
  <si>
    <t xml:space="preserve">Manholes constructed in block work to the following depth as shown in drawing </t>
  </si>
  <si>
    <t>Pump Houses</t>
  </si>
  <si>
    <t>Z900.1</t>
  </si>
  <si>
    <t>Item</t>
  </si>
  <si>
    <t>Z900.6</t>
  </si>
  <si>
    <t>Z900.7</t>
  </si>
  <si>
    <t>Z900.8</t>
  </si>
  <si>
    <t>Pump plinths</t>
  </si>
  <si>
    <t>Z900.9</t>
  </si>
  <si>
    <t>Flow meter</t>
  </si>
  <si>
    <t>Flow meter, supplied and installed in accordance with manufactures instructions.</t>
  </si>
  <si>
    <t>X900.10</t>
  </si>
  <si>
    <t>Collection, Page 1 of 3</t>
  </si>
  <si>
    <t>Collection, Page 2 of 3</t>
  </si>
  <si>
    <t>Collection, Page 3 of 3</t>
  </si>
  <si>
    <t>No.</t>
  </si>
  <si>
    <t>Flanged DI gate valves to BS 5150 , flanges to BS 4505 , all to PN 10 for operation by tee-key, with 3m long distance piece of the following sizes</t>
  </si>
  <si>
    <t>Manholes constructed in blockwork, complete  for flowmeter including the associated fittings and pipework and of the following depth</t>
  </si>
  <si>
    <t>L512</t>
  </si>
  <si>
    <t>L542</t>
  </si>
  <si>
    <t>L732</t>
  </si>
  <si>
    <t>Reinforced concrete pipe supports height       1 -1.5m for the following pipe sizes</t>
  </si>
  <si>
    <t>DESCRIPTION: FLOCCULATOR</t>
  </si>
  <si>
    <t>F623</t>
  </si>
  <si>
    <t xml:space="preserve">Placing reinforced concrete, grade C30 for suspended slabs of the following thickness </t>
  </si>
  <si>
    <t xml:space="preserve">150/150/150 mm ND </t>
  </si>
  <si>
    <t>All flanged concebtric tapers to BS 4346 flanges to ISO 2441, all to PN 10 and of the following sizes</t>
  </si>
  <si>
    <t>All flanged DI gate valves to BS 5150 , flanges to ISO 2441 , all to PN 10 for operation by tee-key,for the following sizes</t>
  </si>
  <si>
    <t xml:space="preserve">Manholes constructed in block work to the following depth </t>
  </si>
  <si>
    <t xml:space="preserve">Circular inspection chambers at change in direction of drainage flow constructed in block work to the following depth </t>
  </si>
  <si>
    <t>K114.2</t>
  </si>
  <si>
    <t>K115.2</t>
  </si>
  <si>
    <t>K116.2</t>
  </si>
  <si>
    <t>Valve surface boxes, complete as shown in standard drawing and to the following depths</t>
  </si>
  <si>
    <t>X900.1</t>
  </si>
  <si>
    <t>X900.2</t>
  </si>
  <si>
    <t>X900.3</t>
  </si>
  <si>
    <t>Collection, Page 5 of 5</t>
  </si>
  <si>
    <t>DESCRIPTION: CLARIFIERS</t>
  </si>
  <si>
    <t>F263</t>
  </si>
  <si>
    <t xml:space="preserve">Placing reinforced concrete, grade C30 for ground slabs of the following thickness </t>
  </si>
  <si>
    <t>F643</t>
  </si>
  <si>
    <t xml:space="preserve">Placing reinforced concrete, grade C20 for walls of the following thickness </t>
  </si>
  <si>
    <t>X900.4</t>
  </si>
  <si>
    <t>DESCRIPTION: RAND SAND FILTERS</t>
  </si>
  <si>
    <t>Filter medium</t>
  </si>
  <si>
    <t>Imported natural material other than topsoil or rock</t>
  </si>
  <si>
    <t>E645.1</t>
  </si>
  <si>
    <t>E645.2</t>
  </si>
  <si>
    <t>E645.3</t>
  </si>
  <si>
    <t>E645.4</t>
  </si>
  <si>
    <t>Preparation of filled surface</t>
  </si>
  <si>
    <t>E722.1</t>
  </si>
  <si>
    <t>Imported natural material; Filter layers</t>
  </si>
  <si>
    <t>X900.5</t>
  </si>
  <si>
    <t>Collection, Page 6 of 6</t>
  </si>
  <si>
    <t>DESCRIPTION: CHLORINE AND ALUM DOSING PLATFORMS</t>
  </si>
  <si>
    <t xml:space="preserve">Placing reinforced concrete, grade C25 for bases, footings and ground slabs of the following thickness </t>
  </si>
  <si>
    <t>Placing reinforced concrete, grade C25 for columns of the following cross sectional areas</t>
  </si>
  <si>
    <r>
      <t>0.03-0.1m</t>
    </r>
    <r>
      <rPr>
        <vertAlign val="superscript"/>
        <sz val="10"/>
        <rFont val="Arial"/>
        <family val="2"/>
      </rPr>
      <t>2</t>
    </r>
  </si>
  <si>
    <t>Provision of painted hand rails for staircases for the alum and chlorine mixing tanks platforms (2no) as shown on drawings...</t>
  </si>
  <si>
    <t>12mm thick cement/sand plaster as ceiling on expanded metal lathing stretched and nailed on 100 x 50mm ceiling branderings at 600mm centres on150 x 50mm ceiling joists.</t>
  </si>
  <si>
    <t>Allow for provision and installation of: Cabling from  DB to chemical stores and chemical mixing platforms; Electrical fixtures including sockets complete with wiring by 2.5 mm2 SC PVC cable in concealed conduits and chlorine corrosion proof  lighting points, complete with wiring by 1.5mm2 SC PVC cable in concealed conduits.</t>
  </si>
  <si>
    <t>X900.6</t>
  </si>
  <si>
    <t>X900.7</t>
  </si>
  <si>
    <t>X900.8</t>
  </si>
  <si>
    <t>X900.9</t>
  </si>
  <si>
    <t>X900.11</t>
  </si>
  <si>
    <t>X900.12</t>
  </si>
  <si>
    <t>Supply and fix OD 20mm plastic pipe and fittings, including valves, elbows, adaptors for dosing at clear water tank, maximum length 10m</t>
  </si>
  <si>
    <t>X900.15</t>
  </si>
  <si>
    <t>Supply and install FRO or FERN type gravity dosers or as approved including all accessories. Average discharge rate 3.08l/min for Alum dosing.</t>
  </si>
  <si>
    <t>X900.16</t>
  </si>
  <si>
    <t>Supply and install FRO or FERN type gravity dosers or as approved including all accessories with a discharge range of 100ml/min - 300ml/min for Chlorine dosing.</t>
  </si>
  <si>
    <t>Collection, Page 7 of 7</t>
  </si>
  <si>
    <t>Excavation for foundations</t>
  </si>
  <si>
    <t>Excavation for foundations, in material other than topsoil, rock or artificial hard material, commencing surface is the stripped ground level</t>
  </si>
  <si>
    <t>Designed mix, grade C15 concrete, to BS 5328, with ordinary Portland cement to BS 12, aggregate to BS 882, for the following aggregate sizes</t>
  </si>
  <si>
    <t>Designed mix, grade C25 concrete, to BS 5328, with ordinary Portland cement to BS 12, aggregate to BS 882, for the following aggregate sizes</t>
  </si>
  <si>
    <t>Placing blinding concrete, for floor slab, grade C15, of the following thickness</t>
  </si>
  <si>
    <t>Thickness 150 - 300mm</t>
  </si>
  <si>
    <t>Suspended Slabs</t>
  </si>
  <si>
    <t>Total Carried Forward  to Summary Page</t>
  </si>
  <si>
    <t>Deformed High Yield Steel Bars</t>
  </si>
  <si>
    <t>Formed surface plain joint of the following width or depth</t>
  </si>
  <si>
    <t>G631</t>
  </si>
  <si>
    <t>Width or depth not exceeding 0.5m</t>
  </si>
  <si>
    <t>Formed surface joint with bituminous filler of the following width or depth</t>
  </si>
  <si>
    <t>G641</t>
  </si>
  <si>
    <t>Plastic waterstops of PVC to BS 903 of the following width</t>
  </si>
  <si>
    <t>Width 150 - 300mm</t>
  </si>
  <si>
    <t>Finishing of Top Surfaces</t>
  </si>
  <si>
    <t>G831.1</t>
  </si>
  <si>
    <t>G831.2</t>
  </si>
  <si>
    <t>250 mm ND</t>
  </si>
  <si>
    <t>Ductile iron spigot pipe with puddle flange, to BS 4772, flanges to BS 4504, all to PN6, cement mortar lined, and of the following sizes</t>
  </si>
  <si>
    <t>All flanged CI gate valves to BS 5150, flanges to BS 4505, all to PN6 for operation by hand wheel, for the following sizes; include the supply of extension spindle and hand wheel not exceeding 5m</t>
  </si>
  <si>
    <t>Internal galvanised mild steel ladder to BS 4211, galvanised to BS 729, and fixed to the following structures</t>
  </si>
  <si>
    <t>Surfaces inclined at an angle not exceeding 30 degrees to the horizontal</t>
  </si>
  <si>
    <t>Sand cement screed of 1:3 cement sand mortar, applied to concrete, 25 mm thick, prepared and applied as specified</t>
  </si>
  <si>
    <t>Surfaces of slabs, include primice finish inclined at an angle not exceeding 30 degrees to the horizontal</t>
  </si>
  <si>
    <t>Access Manhole Cover</t>
  </si>
  <si>
    <t>Supply and complete installation of access manhole cover and frame, size 1.0m  by 1.0m clear opening; include fixing and locking arrangement</t>
  </si>
  <si>
    <t>Roof Vents</t>
  </si>
  <si>
    <t>Supply and complete installation of galvanised iron DN50mm roof level vents, include wire mesh, as specified</t>
  </si>
  <si>
    <t>Level Indicator</t>
  </si>
  <si>
    <t>Supply and fix roof mounted level indicator with chlorine resistant floater</t>
  </si>
  <si>
    <t>Supply and Install a Gravity Chlorine doser as ALLDOS ALGRAV 01 or SATTE SATDOS 4 or equal approved with body made of PE or hard PVC, DN15 corrosion resitant metering ball valves with union ends, regulating unit with injection discharge rate os 0-100litres/hr, graduated flow meter, Y-strainer for trapping sludge complete with all accessories including O&amp;M manuals, with DN25 dozing line of transparent PE material with fastenings at both ends complete with all accessories, and 1000litre plastic chemical mixing and dosing tank complete), with associated chlorine resistant pipework to the contact tank, on a roofed structure with a concrete platform, painted with approved paint. The roof should be gauge 24 prepainted GCI resin sheeting and ridges; the GCI sheet should be resin bonded or with other protection against corrosion by Chlorine</t>
  </si>
  <si>
    <t>Bill Nr. 10: CLEAR WATER TANK</t>
  </si>
  <si>
    <t>DESCRIPTION: SLUDGE DRYING BEDS</t>
  </si>
  <si>
    <t>Material other than topsoil, rock or artificial hard material</t>
  </si>
  <si>
    <t>Rock surfaces</t>
  </si>
  <si>
    <t>FILTER MEDIUM TO SLUDGE DRYING BEDS</t>
  </si>
  <si>
    <t>Initial Filter Layer of coarse gravel (20 - 40mm) as specified; to Sludge Drying Beds: Average 150mm thick</t>
  </si>
  <si>
    <t>Second Filter Layer of fine to medium gravel as specified to sludge Drying Beds: 150 mm thick</t>
  </si>
  <si>
    <t>Top Filter Layer fine to course sand as Specified  to Sludge Drying Bed: 300 mm thick</t>
  </si>
  <si>
    <t>Steel pipes with spigot and socket type flexible joints, 150 mm ND , all  to BS 4772 and to PN 16 laid in trench to  the following depths</t>
  </si>
  <si>
    <t>Inlet Pipe</t>
  </si>
  <si>
    <t>I322.1</t>
  </si>
  <si>
    <t>Outlet Pipe</t>
  </si>
  <si>
    <t>I322.2</t>
  </si>
  <si>
    <t>Upvc Pipes</t>
  </si>
  <si>
    <t>Perforated uPVC Pipes: Nominal Bore 150mm</t>
  </si>
  <si>
    <t>I511</t>
  </si>
  <si>
    <t>Not in trenches</t>
  </si>
  <si>
    <t>Flanged Straight Specials to PN16</t>
  </si>
  <si>
    <t>Nominal bore : 150 mm: 750mm long with puddle flange</t>
  </si>
  <si>
    <t>Nominal bore : 150 mm: 600mm long flanged one side with puddle flange</t>
  </si>
  <si>
    <t>Nominal bore : 150 mm: 300 - 600mm long</t>
  </si>
  <si>
    <t>Outline</t>
  </si>
  <si>
    <t>Nominal bore : 150 mm: 400mm long with puddle flange</t>
  </si>
  <si>
    <t>Supply and install filter under drain pipe work with OD 225mm uPVC, PN6 laterals equally spaced on OD 400mm uPVC, PN6  manifold pipe. The perforations are 12mm diameter at 150mm center to center of both sides of the laterals  as shown in the drawing</t>
  </si>
  <si>
    <t>Method related charges</t>
  </si>
  <si>
    <t>Designed mix, grade C30 concrete, to BS 5328, with ordinary portland cement to BS 12 , aggregate to BS882 , for the following aggregate sizes</t>
  </si>
  <si>
    <t>Placing reinforced concrete, grade C30, for ground slab of the following thickness</t>
  </si>
  <si>
    <t>Placing reinforced concrete, grade C30, for walls of the following thickness</t>
  </si>
  <si>
    <t>150 mm ND and length not exceeding 1.0 m</t>
  </si>
  <si>
    <t>150 mm ND and length not exceeding 3.0 m</t>
  </si>
  <si>
    <t>150 mm ND and length not exceeding 6.0 m</t>
  </si>
  <si>
    <t>DN150 pipe insert</t>
  </si>
  <si>
    <t>Diameter not exceeding  150 mm ND</t>
  </si>
  <si>
    <t>Diameter not exceeding  250 mm ND</t>
  </si>
  <si>
    <t>300/200</t>
  </si>
  <si>
    <t>Aerators</t>
  </si>
  <si>
    <t xml:space="preserve">250 mm ND </t>
  </si>
  <si>
    <t>J383.5</t>
  </si>
  <si>
    <t xml:space="preserve">200/200/200 mm ND </t>
  </si>
  <si>
    <t>200 mm ND length not exceeding 2.0m</t>
  </si>
  <si>
    <t>I522.2</t>
  </si>
  <si>
    <t>I522.3</t>
  </si>
  <si>
    <t>I522.4</t>
  </si>
  <si>
    <t>uPVC pressure pipes  to ISO 2441, with flexible joints to BS 4346 all to PN 16, 250mm OD,  laid in trenches to the following depths</t>
  </si>
  <si>
    <t xml:space="preserve">Steel pipes with spigot and socket type flexible joints, 200 mm ND , all  to BS 4772 and to PN 25 not laid in trenches </t>
  </si>
  <si>
    <t>250/250/250 mm ND</t>
  </si>
  <si>
    <t>200/150/200 mm ND</t>
  </si>
  <si>
    <t>200/100/200 mm ND</t>
  </si>
  <si>
    <t xml:space="preserve">200/100 mm ND </t>
  </si>
  <si>
    <t xml:space="preserve">200/150 mm ND </t>
  </si>
  <si>
    <t>Diameter not exceeding  200 mm ND</t>
  </si>
  <si>
    <t>Steel pipes with spigot and socket type flexible joints all  to BS 4772 and to PN 25, 150 mm ND,  laid in trenches to the following depths</t>
  </si>
  <si>
    <t>Kabingo Distribution and service connection Karungu- Kitega-katara</t>
  </si>
  <si>
    <t>HDPE pressure pipes  to ISO 2441, with flexible joints to BS 4346 all to PN 16, 50 mm OD,  laid in trenches to the following depths</t>
  </si>
  <si>
    <t>HDPE pressure pipes  to ISO 2441, with flexible joints to BS 4346 all to PN 16, 32 mm OD,  laid in trenches to the following depths</t>
  </si>
  <si>
    <t>DESCRIPTION: Transmission Main to Kabingo</t>
  </si>
  <si>
    <t xml:space="preserve">Steel pipes with spigot and socket type flexible joints, 200 mm ND , all  to BS 4772 and to PN 25 in trenches to the following depth </t>
  </si>
  <si>
    <t>150mm ND</t>
  </si>
  <si>
    <r>
      <t>Provison of single gang metal clad 13A, socket outlet complete with wiring by 2.5 mm</t>
    </r>
    <r>
      <rPr>
        <vertAlign val="superscript"/>
        <sz val="10"/>
        <rFont val="Arial"/>
        <family val="2"/>
      </rPr>
      <t>2</t>
    </r>
    <r>
      <rPr>
        <sz val="10"/>
        <rFont val="Arial"/>
        <family val="2"/>
      </rPr>
      <t xml:space="preserve"> SC PVC cable in concealed conduit</t>
    </r>
  </si>
  <si>
    <r>
      <t>Provision of lighting points, complete with wiring by 1.5mm</t>
    </r>
    <r>
      <rPr>
        <vertAlign val="superscript"/>
        <sz val="10"/>
        <rFont val="Arial"/>
        <family val="2"/>
      </rPr>
      <t>2</t>
    </r>
    <r>
      <rPr>
        <sz val="10"/>
        <rFont val="Arial"/>
        <family val="2"/>
      </rPr>
      <t xml:space="preserve"> SC PVC cable in concealed conduit</t>
    </r>
  </si>
  <si>
    <r>
      <t>Provison of single gang metal clad 13A, socket outlets complete with wiring by 2.5 mm</t>
    </r>
    <r>
      <rPr>
        <vertAlign val="superscript"/>
        <sz val="10"/>
        <rFont val="Arial"/>
        <family val="2"/>
      </rPr>
      <t>2</t>
    </r>
    <r>
      <rPr>
        <sz val="10"/>
        <rFont val="Arial"/>
        <family val="2"/>
      </rPr>
      <t xml:space="preserve"> SC PVC cable in concealed conduit</t>
    </r>
  </si>
  <si>
    <r>
      <t>Supply and installation of air blowers suction  and disch , 480m</t>
    </r>
    <r>
      <rPr>
        <sz val="10"/>
        <rFont val="Calibri"/>
        <family val="2"/>
      </rPr>
      <t>³</t>
    </r>
    <r>
      <rPr>
        <sz val="10"/>
        <rFont val="Arial"/>
        <family val="2"/>
      </rPr>
      <t>/h against a head of 5m complete including rotary blower as approved by the Engineer, electric motor vee belt drive, tensioning device and belt guard; steel structure frame with rubber anti-vibration pads, anchors, bolts, nuts and washers, suction filter, all relevant pipework and fittings for the air scour system complete upto the filters</t>
    </r>
  </si>
  <si>
    <t xml:space="preserve">80 mm ND </t>
  </si>
  <si>
    <t>250/80/250 mm ND</t>
  </si>
  <si>
    <t>250/200/250 mm ND</t>
  </si>
  <si>
    <t xml:space="preserve">250/150 mm ND </t>
  </si>
  <si>
    <t xml:space="preserve">250/200 mm ND </t>
  </si>
  <si>
    <t>250MM ND</t>
  </si>
  <si>
    <t xml:space="preserve">DESCRIPTION: ELECTRICAL INSTALLATIONS </t>
  </si>
  <si>
    <t>EE1</t>
  </si>
  <si>
    <t>EE1.1</t>
  </si>
  <si>
    <t>EE2</t>
  </si>
  <si>
    <t>Supply, Install, Set to work and Commission the following:-</t>
  </si>
  <si>
    <t>EE2.1</t>
  </si>
  <si>
    <t>6W-300A TPN Main Control Centre Panel including electronic soft starters with 20 KVAr capacitor banks, dry running, high / low pressure protection, over/under voltage and over load complete with instrumentations and all necessary accessories for Water Treatment Pump House.  including the following:</t>
  </si>
  <si>
    <t>- 2 No. 40.3Kw MCC soft starter complete and 20KVAr capacitor bank for Clear Water Pumps</t>
  </si>
  <si>
    <t>- 2 No. 48.3Kw MCC soft starter complete and 25 KVAr capacitor bank for Booster Pumps</t>
  </si>
  <si>
    <t>- 2 No. 40.3 Kw MCC soft starter complete and 20 KVAr capacitor bank for Air Blowers</t>
  </si>
  <si>
    <t>- 2 No. 40 Kw MCC soft starter complete and 20KVAr capacitor bank for RAW Water Pumps</t>
  </si>
  <si>
    <t>EE2.2</t>
  </si>
  <si>
    <t>4W-100A TPN Main Control centre Panel including - 2 No. 40 Kw MCC soft starter complete and 20KVAr capacitor banks dry running, high / low pressure protection, over/under voltage and over load complete with instrumentations and all necessary accessoriesfor RAW Water Pumps</t>
  </si>
  <si>
    <t>EE2.3</t>
  </si>
  <si>
    <t>Cabling by 4C 70mm² PVC/SWA/PVC cable in trench from Generator House to Treated Water Pump House</t>
  </si>
  <si>
    <t>EE2.4</t>
  </si>
  <si>
    <t>Cabling by 4C 16mm² PVC/SWA/PVC cable in trench from Generator House to Raw Water Pump House</t>
  </si>
  <si>
    <t>EE2.5</t>
  </si>
  <si>
    <t xml:space="preserve">Cabling by 4C 10mm² PVC/SWA/PVC cable in ducts from MCC Panel Soft Starters to the two pumps in the Raw Water Pump House </t>
  </si>
  <si>
    <t>EE2.6</t>
  </si>
  <si>
    <t>Cabling by 4C 10mm² PVC/SWA/PVC cable in ducts from MCC Panel Soft Starters in Treated Water Pump House to Clear Water Pumps</t>
  </si>
  <si>
    <t>EE2.7</t>
  </si>
  <si>
    <t>Cabling by 4C 16mm² PVC/SWA/PVC cable in ducts from MCC Panel Soft Starters to Booster Pumps</t>
  </si>
  <si>
    <t>EE2.8</t>
  </si>
  <si>
    <t>Cabling by 4C 6mm² PVC/SWA/PVC Cable in ducts from MCC Panel Soft Starters to Air Blowers</t>
  </si>
  <si>
    <t>EE2.9</t>
  </si>
  <si>
    <t>Allow for over / no flow pump sensor protection wiring</t>
  </si>
  <si>
    <t>EE2.10</t>
  </si>
  <si>
    <t>EE2.11</t>
  </si>
  <si>
    <t>Earthing &amp; Lighting Protection</t>
  </si>
  <si>
    <t>EE2.12</t>
  </si>
  <si>
    <t>Allow for Testing and Commissioning of the works and provide training  for employers staff.</t>
  </si>
  <si>
    <t>EE2.13</t>
  </si>
  <si>
    <t>Allow for installation of External site solar lighting comprising 9m stand alone columns, 2x1 No. Pv130W modules, 2x1 No. 135AL Batteries, 24V/20A charge controller, 80W lantern wired complete with all necessary accessories.</t>
  </si>
  <si>
    <t>Collection, Page 1 of 2</t>
  </si>
  <si>
    <t>Collection, Page 2 of 2</t>
  </si>
  <si>
    <t xml:space="preserve">New 350 KVA, 400V-50 H2 CAT Generator set  -   test, make connections C/W Isolator Switch Control Unit 400A TPN, Earthing and Diesel Storage Tank and set to work   for running the water treatment plant electrical equipment.  </t>
  </si>
  <si>
    <t>Pumping Station</t>
  </si>
  <si>
    <t>BIS 5.10.1</t>
  </si>
  <si>
    <t>BIS 5.10.2</t>
  </si>
  <si>
    <t>BIS 5.10.3</t>
  </si>
  <si>
    <t>BIS 5.10.4</t>
  </si>
  <si>
    <t>BIS 5.10.5</t>
  </si>
  <si>
    <t>BIS 5.10.6</t>
  </si>
  <si>
    <t>BIS 5.10.7</t>
  </si>
  <si>
    <t>BIS 5.10.8</t>
  </si>
  <si>
    <t>BIS 5.10.9</t>
  </si>
  <si>
    <t>BIS 5.10.10</t>
  </si>
  <si>
    <t>BIS 5.10.13</t>
  </si>
  <si>
    <t>BIS 5.10.14</t>
  </si>
  <si>
    <t>BIS 5.10.15</t>
  </si>
  <si>
    <t>BIS 5.10.16</t>
  </si>
  <si>
    <t>BIS 5.10.17</t>
  </si>
  <si>
    <t>BIS 5.10.19</t>
  </si>
  <si>
    <t>BIS 5.10.20</t>
  </si>
  <si>
    <t>BIS 5.10.21</t>
  </si>
  <si>
    <t>BIS 5.10.22</t>
  </si>
  <si>
    <t>BIS 5.10.23</t>
  </si>
  <si>
    <t>BIS 5.10.24</t>
  </si>
  <si>
    <t>BIS 5.10.25</t>
  </si>
  <si>
    <t>BIS 5.10.26</t>
  </si>
  <si>
    <t>BIS 5.10.27</t>
  </si>
  <si>
    <t>BIS 5.10.28</t>
  </si>
  <si>
    <t>BIS 5.10.29</t>
  </si>
  <si>
    <t>BIS 5.10.30</t>
  </si>
  <si>
    <t>BIS 5.10.31</t>
  </si>
  <si>
    <t>BIS 5.10.32</t>
  </si>
  <si>
    <t>BIS 5.10.33</t>
  </si>
  <si>
    <t>BIS 5.10.34</t>
  </si>
  <si>
    <t>BIS 5.10.35</t>
  </si>
  <si>
    <t>BIS 5.10.36</t>
  </si>
  <si>
    <t>BIS 5.10.37</t>
  </si>
  <si>
    <t>BIS 5.11.1</t>
  </si>
  <si>
    <t>BIS 5.11.2</t>
  </si>
  <si>
    <t>BIS 5.11.3</t>
  </si>
  <si>
    <t>BIS 5.11.4</t>
  </si>
  <si>
    <t>BIS 5.11.5</t>
  </si>
  <si>
    <t>BIS 5.11.6</t>
  </si>
  <si>
    <t>BIS 5.11.7</t>
  </si>
  <si>
    <t>BIS 5.11.8</t>
  </si>
  <si>
    <t>BIS 5.11.9</t>
  </si>
  <si>
    <t>BIS 5.11.10</t>
  </si>
  <si>
    <t>BIS 5.11.11</t>
  </si>
  <si>
    <t>BIS 5.11.12</t>
  </si>
  <si>
    <t>BIS 5.11.13</t>
  </si>
  <si>
    <t>BIS 5.11.14</t>
  </si>
  <si>
    <t>BIS 5.11.15</t>
  </si>
  <si>
    <t>BIS 5.11.16</t>
  </si>
  <si>
    <t>BIS 5.9.1</t>
  </si>
  <si>
    <t>BIS 5.9.2</t>
  </si>
  <si>
    <t>construct a reinforced concrete dwarf walls 1.50 m from finished ground level to base of the tank</t>
  </si>
  <si>
    <t>BIS 7.1.1</t>
  </si>
  <si>
    <t>1/2" service connection complete including PE Elbow, PE/GMS adaptor, GMS elbows,  stop tap, male threaded connector, approved water meter, GMS equal tee, GMS plug, GMS threaded pipes, tap, etc as shown on drawing BIS/SD/11</t>
  </si>
  <si>
    <t>BIS 7.1.2</t>
  </si>
  <si>
    <t>BIS 9.0.1</t>
  </si>
  <si>
    <t>BIS 9.0.2</t>
  </si>
  <si>
    <t>BIS 9.0.3</t>
  </si>
  <si>
    <t>BIS 9.0.4</t>
  </si>
  <si>
    <t>BIS 9.0.5</t>
  </si>
  <si>
    <t>BIS 9.0.6</t>
  </si>
  <si>
    <t>BIS 9.0.7</t>
  </si>
  <si>
    <t>BIS 9.0.8</t>
  </si>
  <si>
    <t>BIS 9.0.9</t>
  </si>
  <si>
    <t>BIS 9.0.10</t>
  </si>
  <si>
    <t>BIS 9.0.11</t>
  </si>
  <si>
    <t>BIS 9.0.12</t>
  </si>
  <si>
    <t>BIS 9.0.13</t>
  </si>
  <si>
    <t>BIS 9.0.14</t>
  </si>
  <si>
    <t>BIS 9.0.15</t>
  </si>
  <si>
    <t>BIS 9.0.16</t>
  </si>
  <si>
    <t>BIS 9.0.17</t>
  </si>
  <si>
    <t>BIS 9.0.18</t>
  </si>
  <si>
    <t>BIS 9.0.19</t>
  </si>
  <si>
    <t>BIS 9.0.20</t>
  </si>
  <si>
    <t>BIS 9.0.21</t>
  </si>
  <si>
    <t>BIS 9.0.22</t>
  </si>
  <si>
    <t>BIS 9.0.23</t>
  </si>
  <si>
    <t>DESCRIPTION: Bistya Steel Reservoir</t>
  </si>
  <si>
    <t>construct a reinforced Concrete  dwarf wall  1.5 m from finished ground level to base of the tank</t>
  </si>
  <si>
    <t>Manholes constructed in block work to the following depth as shown in drawing BIS/SD/10</t>
  </si>
  <si>
    <t>Valve surface boxes, complete as shown in drawing BIS/SD/5 and to the following depths</t>
  </si>
  <si>
    <t>Angle iron post and wire galvanised chain link fence to BS 1722 with tripple row of barbed wire on top, height 1.5-2 m, as in BIS/SD/13.3</t>
  </si>
  <si>
    <t xml:space="preserve">Metal field gate to BS 3470 as in BIS/SD/13.1, of the following widths </t>
  </si>
  <si>
    <t xml:space="preserve">Metal field gate to BS 3470 as in BIS/SD/13.2, of the following widths </t>
  </si>
  <si>
    <t xml:space="preserve">Flow meter, DN 80, inclusive of all fittings and chamber, complete as shown in drawing BIS/SD/4 for connection on DN 250mm transmission main </t>
  </si>
  <si>
    <t>BIS</t>
  </si>
  <si>
    <t>BILL NO. 3.0</t>
  </si>
  <si>
    <t>DESCRIPTION: METHOD RELATED CHARGES</t>
  </si>
  <si>
    <t>METHOD RELATED CHARGES</t>
  </si>
  <si>
    <t>Collection, Page 1 of 1</t>
  </si>
  <si>
    <t>DESCRIPTION: Pumping main to Hambuga</t>
  </si>
  <si>
    <t>DESCRIPTION: Clear Water pumping main</t>
  </si>
  <si>
    <t>DESCRIPTION: Transmission Main to Bistya via Karungu</t>
  </si>
  <si>
    <t>BIS 7.3.1.1</t>
  </si>
  <si>
    <t>BIS 7.3.1.2</t>
  </si>
  <si>
    <t>BIS 7.3.1.3</t>
  </si>
  <si>
    <t>BIS 7.3.1.4</t>
  </si>
  <si>
    <t xml:space="preserve">Flow meter, DN 80, inclusive of all fittings and chamber, complete as shown in drawing BIS/SD/4 for connection on OD 200mm distirbution main </t>
  </si>
  <si>
    <t>DESCRIPTION: Booster to kasharara</t>
  </si>
  <si>
    <t xml:space="preserve">DESCRIPTION: RAW WATER MAIN </t>
  </si>
  <si>
    <t>BILL NO. 10.1</t>
  </si>
  <si>
    <t>BILL NO. 9.1</t>
  </si>
  <si>
    <t>BILL NO. 8.1</t>
  </si>
  <si>
    <t>BILL NO. 6.12</t>
  </si>
  <si>
    <t>BILL NO. 6.11</t>
  </si>
  <si>
    <t>BILL NO. 6.10</t>
  </si>
  <si>
    <t xml:space="preserve">BILL NO 6.7 </t>
  </si>
  <si>
    <t>CLEAR WATER/CONTACT TANK</t>
  </si>
  <si>
    <t>BILL NO 6.3</t>
  </si>
  <si>
    <t>BILL NO 6.2</t>
  </si>
  <si>
    <r>
      <t>0.25 m</t>
    </r>
    <r>
      <rPr>
        <vertAlign val="superscript"/>
        <sz val="10"/>
        <rFont val="Arial"/>
        <family val="2"/>
      </rPr>
      <t>3</t>
    </r>
    <r>
      <rPr>
        <sz val="10"/>
        <rFont val="Arial"/>
        <family val="2"/>
      </rPr>
      <t xml:space="preserve"> bucket.</t>
    </r>
  </si>
  <si>
    <r>
      <t>0.5m</t>
    </r>
    <r>
      <rPr>
        <vertAlign val="superscript"/>
        <sz val="10"/>
        <rFont val="Arial"/>
        <family val="2"/>
      </rPr>
      <t>3</t>
    </r>
    <r>
      <rPr>
        <sz val="10"/>
        <rFont val="Arial"/>
        <family val="2"/>
      </rPr>
      <t xml:space="preserve"> bucket.</t>
    </r>
  </si>
  <si>
    <r>
      <t>1.0m</t>
    </r>
    <r>
      <rPr>
        <vertAlign val="superscript"/>
        <sz val="10"/>
        <rFont val="Arial"/>
        <family val="2"/>
      </rPr>
      <t xml:space="preserve">3 </t>
    </r>
    <r>
      <rPr>
        <sz val="10"/>
        <rFont val="Arial"/>
        <family val="2"/>
      </rPr>
      <t>bucket.</t>
    </r>
  </si>
  <si>
    <t xml:space="preserve">Supply and fix Penstock stainless steel gate to fit in guide channel </t>
  </si>
  <si>
    <t>RATE(USHS)</t>
  </si>
  <si>
    <t>WATER TREATMENT WORKS</t>
  </si>
  <si>
    <t>PUMPING MAINS</t>
  </si>
  <si>
    <t>GRAVITY MAINS</t>
  </si>
  <si>
    <t>Soil investigation tests using appropriate methods as approved by the Engineer and at locations as directed by the Engineer, include excavations of trial pits, drilling or augering, soil samples, laboratory tests and 1no. report that describes drilling log diagrams, water table depth, soil classification, thicknesses of different soil strata, bearing capacity,etc.</t>
  </si>
  <si>
    <t>SANITATION</t>
  </si>
  <si>
    <t>OFFICES</t>
  </si>
  <si>
    <t>Pumping main to Hambuga</t>
  </si>
  <si>
    <t>Generator Sets:</t>
  </si>
  <si>
    <t>chemical dosers</t>
  </si>
  <si>
    <t>RATE    (USHS)</t>
  </si>
  <si>
    <t>AMOUNT    (Ushs)</t>
  </si>
  <si>
    <t>RATE   (Ushs)</t>
  </si>
  <si>
    <t>AMOUNT        (Ushs)</t>
  </si>
  <si>
    <t>RATE    (Ushs)</t>
  </si>
  <si>
    <t>AMOUNT       (Ushs)</t>
  </si>
  <si>
    <t>RATE         (Ushs)</t>
  </si>
  <si>
    <t>DESCRIPTION: GENERAL ITEMS</t>
  </si>
  <si>
    <t>Supply and install  hot pressed galvanised steel tank, galvanised to BS EN 1461:1999 or as approved standard, nominal capacity 50,000 litres, complete including manhole with hinged lid, screened roof vents, internal &amp; external ladders, walkway, ball valve, float level indicator, pipe connections (for inlet, outlet, overflow, drain, etc as specified</t>
  </si>
  <si>
    <r>
      <t>Provide for the supply of material and construction of pump house of floor area of 20m</t>
    </r>
    <r>
      <rPr>
        <sz val="10"/>
        <rFont val="Calibri"/>
        <family val="2"/>
      </rPr>
      <t>²</t>
    </r>
    <r>
      <rPr>
        <sz val="10"/>
        <rFont val="Arial"/>
        <family val="2"/>
      </rPr>
      <t xml:space="preserve"> (14m x 8m) constructed of block work 200mm wide and wall height of 3.5m plastered with 1:4 cement sand plaster both internally and externally, floor to be cement screed on 150mm conrete slab on 300mm thick packed hardcore, with a 600mm wide splash apron at the external wall, with an access ramp as wide as the door and 2m length, roof constructed from corrugated iron sheets gauge 28 on steel trusses, with casement windows 1500mm wide x 1200mm high and steel door 2500mm high x 3000mm wide complete with all the electrical cabling, electrical fixtures, lightening protection, painted with high gloss oil paint to the external walls and vinyl silk emulsion paint to the interior as detailed on the drawing.</t>
    </r>
  </si>
  <si>
    <t>Booster Pump house</t>
  </si>
  <si>
    <t xml:space="preserve">Supply, install, test and commission Surge protection vessel for the treated water pump station complete with all pipework fittings, control valves and civil works for installation at the water treatment works </t>
  </si>
  <si>
    <t>Construct 200m long by 4m wide Class C1 gravel access road complete including upto 0.5m deep fill material atleast 93% compacted Mod AASTHO subgrade, 150mm thick atleast 95% compacted Mod AASTHO subbase, 150mm thick atleast 98% compacted Mod AASTHO gravel base, provision of road lime for stabilisation of natural gravel, excavation and disposal of un wanted material to the satisfaction of the Engineer</t>
  </si>
  <si>
    <t>Construction of drainage system for the above road including excavation, disposal of excess material, provision of concrete culverts 600/ 900mm diameter, inlet and outlet structures to culverts, reinforced concrete aprons, headwalls, wing walls for culverts; etc to the satisfaction of the Engineer</t>
  </si>
  <si>
    <t>Design and construct cut off drain across slopes draining into the plant site, including excavations, sloping, stone pitching, drain crossing culverts, out fall structure, etc.as approved by the Engineer. The total length not exceeding 200m</t>
  </si>
  <si>
    <t>Depth 1 - 2m</t>
  </si>
  <si>
    <t>Mild steel handrails to BS 1387 , galvanised to BS 729 , fixed onto reinforced concrete walls, include painting and rawl bolting</t>
  </si>
  <si>
    <t>INTAKE WORKS</t>
  </si>
  <si>
    <t>DISTRIBUTION SYSTEM</t>
  </si>
  <si>
    <t>GRAND TOTAL</t>
  </si>
  <si>
    <t>Booster to Kasharara</t>
  </si>
  <si>
    <t>Material other than top soil</t>
  </si>
  <si>
    <t>Concrete blocks for building, 225 mm  thick</t>
  </si>
  <si>
    <t>Tracked including bull and angle dozer with ripper:</t>
  </si>
  <si>
    <t>manual, 250 kg</t>
  </si>
  <si>
    <t>A410.50</t>
  </si>
  <si>
    <t>A410.51</t>
  </si>
  <si>
    <t>Temporary Works</t>
  </si>
  <si>
    <t>Cofferdams</t>
  </si>
  <si>
    <t>De-watering</t>
  </si>
  <si>
    <t>BIS 7.2.1</t>
  </si>
  <si>
    <t>A355</t>
  </si>
  <si>
    <t>Specifc Requirement</t>
  </si>
  <si>
    <t>A290.1</t>
  </si>
  <si>
    <t>As-built drawings and operation and maintenance manuals</t>
  </si>
  <si>
    <t>A429.1</t>
  </si>
  <si>
    <t>A429.2</t>
  </si>
  <si>
    <t>Allow provisional sum for Installation of 3 phase power connection at the water treatment plant site covering construction of 500m of overhead medium voltage lines on wood structures with all accessories, harware &amp; fittings, supply and installation of 33kV/415V step down transfomer testing and commissioning,etc</t>
  </si>
  <si>
    <t>Contractor's mobilisation on site</t>
  </si>
  <si>
    <t>Mobilization</t>
  </si>
  <si>
    <t>Contractor's Site Offices</t>
  </si>
  <si>
    <t>A390.1</t>
  </si>
  <si>
    <t>A390.2</t>
  </si>
  <si>
    <t>A390.3</t>
  </si>
  <si>
    <t>A390.4</t>
  </si>
  <si>
    <t>A390.5</t>
  </si>
  <si>
    <t>A356</t>
  </si>
  <si>
    <t>Demobilization on completion of the Works</t>
  </si>
  <si>
    <t>Setup of Contractor's site offices including all services and stores.</t>
  </si>
  <si>
    <t>Removal of  Contractor's site offices including all services and stores on completion of the Works</t>
  </si>
  <si>
    <t>Time related charges for maintainance of  Contractor's site offices, including all services and stores</t>
  </si>
  <si>
    <t>Fixed Charges</t>
  </si>
  <si>
    <t>A.</t>
  </si>
  <si>
    <t>Time Related Charges</t>
  </si>
  <si>
    <t>B.</t>
  </si>
  <si>
    <t>The following method related charges are in two categories:</t>
  </si>
  <si>
    <t>A - Fixed charges</t>
  </si>
  <si>
    <t>B - Time related charges</t>
  </si>
  <si>
    <r>
      <t>Supply and install  hot pressed galvanised steel tank, galvanised to BS EN 1461:1999 or as approved standard, nominal capacity 100m</t>
    </r>
    <r>
      <rPr>
        <vertAlign val="superscript"/>
        <sz val="10"/>
        <rFont val="Arial"/>
        <family val="2"/>
      </rPr>
      <t>3</t>
    </r>
    <r>
      <rPr>
        <sz val="10"/>
        <rFont val="Arial"/>
        <family val="2"/>
      </rPr>
      <t>, complete including manhole with hinged lid, screened roof vents, internal &amp; external ladders, walkway, ball valve, float level indicator, pipe connections (for inlet, outlet, overflow, drain, etc as specified</t>
    </r>
  </si>
  <si>
    <t>RMR 7.3.1.1</t>
  </si>
  <si>
    <t>RMR 7.3.1.2</t>
  </si>
  <si>
    <t>RMR 7.3.1.3</t>
  </si>
  <si>
    <t>RMR 7.3.1.4</t>
  </si>
  <si>
    <t>150/100/150 mm ND</t>
  </si>
  <si>
    <t>Reinforced concrete pipe supports for 250mm ND pipe of the following heights</t>
  </si>
  <si>
    <t>80/80/80 mm ND</t>
  </si>
  <si>
    <t>75/75/75 mm ND</t>
  </si>
  <si>
    <t>150/75 mm ND</t>
  </si>
  <si>
    <t>J331.2</t>
  </si>
  <si>
    <t>80/50mm ND</t>
  </si>
  <si>
    <t>50 mm ND</t>
  </si>
  <si>
    <t>75 mm ND</t>
  </si>
  <si>
    <t>OD 150mm</t>
  </si>
  <si>
    <t xml:space="preserve">Metal field gate to BS 3470 as in KP/BWS/SD/O3 of the following widths </t>
  </si>
  <si>
    <t>Angle iron post and wire galvanised chain link fence to BS 1722 with tripple row of barbed wire on top, height 1.5-2 m, as in KP/BWS/SD/03</t>
  </si>
  <si>
    <t xml:space="preserve">Metal field gate to BS 3470 as in KP/BWS/SD/03, of the following widths </t>
  </si>
  <si>
    <t>DESCRIPTION: Water Treatment Plant Attendant's Office/Store</t>
  </si>
  <si>
    <t xml:space="preserve">Supply and fix steel casement windows size 1.3m x 1.2m complete including steel frames, glazing to steel frames, fasteners and stays, painting steel frames, welded mild steel burglar proof grills </t>
  </si>
  <si>
    <t>Supply and fix  steel casement glazed top hung window size 0.9m x 2.2m, complete including steel frames fasteners and stays, painting steel frames</t>
  </si>
  <si>
    <t xml:space="preserve">Supply and fix single leaf 45mm thick  framed ledged and battened hard wood 1.0x 2.4m inclusive of permanent vent size 0.9m x 0.3m, complete including, frame, locks and painting </t>
  </si>
  <si>
    <t xml:space="preserve">Supply and fix single leaf 45mm thick  framed ledged and battened hard wood 1.0x 2.4m complete including, frame, locks and painting </t>
  </si>
  <si>
    <t>The relevant drawing is BIS/WTP/2.7 including references made there- in to other drawings</t>
  </si>
  <si>
    <t>The relevant drawing is BIS/WTP/2.9 including references made there- in to other drawings</t>
  </si>
  <si>
    <t xml:space="preserve">1/2" service connection complete including PE Elbow, PE/GMS adaptor, GMS elbows,  stop tap, male threaded connector, approved water meter, GMS equal tee, GMS plug, GMS threaded pipes, tap, etc </t>
  </si>
  <si>
    <t>BIS 8.0.1</t>
  </si>
  <si>
    <t>BIS 8.0.2</t>
  </si>
  <si>
    <t>BIS 8.0.3</t>
  </si>
  <si>
    <t>BIS 8.0.4</t>
  </si>
  <si>
    <t>BIS 8.0.5</t>
  </si>
  <si>
    <t>BIS 8.0.6</t>
  </si>
  <si>
    <t>BIS 8.0.7</t>
  </si>
  <si>
    <t>BIS 8.0.8</t>
  </si>
  <si>
    <t>BIS 8.0.9</t>
  </si>
  <si>
    <t>BIS 8.0.10</t>
  </si>
  <si>
    <t>Placing reinforced concrete, grade C30, for top slab of the following thickness</t>
  </si>
  <si>
    <r>
      <t xml:space="preserve">Supply and install  </t>
    </r>
    <r>
      <rPr>
        <sz val="10"/>
        <color indexed="10"/>
        <rFont val="Arial"/>
        <family val="2"/>
      </rPr>
      <t>hot pressed</t>
    </r>
    <r>
      <rPr>
        <sz val="10"/>
        <rFont val="Arial"/>
        <family val="2"/>
      </rPr>
      <t xml:space="preserve"> galvanised steel tank, galvanised to BS EN 1461:1999 or as approved standard, nominal capacity 200,000 litres, complete including manhole with hinged lid, screened roof vents, internal &amp; external ladders, walkway, ball valve, float level indicator, pipe connections (for inlet, outlet, overflow, drain, etc as specified</t>
    </r>
  </si>
  <si>
    <r>
      <t xml:space="preserve">Supply and install  </t>
    </r>
    <r>
      <rPr>
        <sz val="10"/>
        <color indexed="10"/>
        <rFont val="Arial"/>
        <family val="2"/>
      </rPr>
      <t>hot pressed</t>
    </r>
    <r>
      <rPr>
        <sz val="10"/>
        <rFont val="Arial"/>
        <family val="2"/>
      </rPr>
      <t xml:space="preserve"> galvanised steel tank, galvanised to BS EN 1461:1999 or as approved standard, nominal capacity 150,000 litres, complete including manhole with hinged lid, screened roof vents, internal &amp; external ladders, walkway, ball valve, float level indicator, pipe connections (for inlet, outlet, overflow, drain, etc as specified</t>
    </r>
  </si>
  <si>
    <t>Supply and install  hot pressed galvanised steel tank, galvanised to BS EN 1461:1999 or as approved standard, nominal capacity 400,000 litres, complete including manhole with hinged lid, screened roof vents, internal &amp; external ladders, walkway, ball valve, float level indicator, pipe connections (for inlet, outlet, overflow, drain, etc as specified</t>
  </si>
  <si>
    <t>Steel pipes with spigot and socket type flexible joints all  to BS 4772 and to PN 25, 200 mm ND,  laid in trenches to the following depths</t>
  </si>
  <si>
    <t>Depth 2.0-2.5 m</t>
  </si>
  <si>
    <t>in Trench</t>
  </si>
  <si>
    <t xml:space="preserve">Steel pipes with spigot and socket type flexible joints, 200 mm ND , all  to BS 4772 and to PN 25  laid in trenches </t>
  </si>
  <si>
    <t xml:space="preserve">Steel pipes with spigot and socket type flexible joints, 250 mm ND , all  to BS 4772 and to PN 25  laid in trenches </t>
  </si>
  <si>
    <t>I323.2</t>
  </si>
  <si>
    <t>I324.2</t>
  </si>
  <si>
    <t>uPVC pressure pipes  to ISO 2441, with flexible joints to BS 4346 all to PN 16, 140mm OD,  laid in trenches to the following depths</t>
  </si>
  <si>
    <t>HDPE pressure pipes  to ISO 2441, with flexible joints to BS 4346 all to PN 16, 125mm OD,  laid in trenches to the following depths</t>
  </si>
  <si>
    <t>HDPE pressure pipes  to ISO 2441, with flexible joints to BS 4346 all to PN 16, 90 mm OD,  laid in trenches to the following depths</t>
  </si>
  <si>
    <t>HDPE pressure pipes  to ISO 2441, with flexible joints to BS 4346 all to PN 16, 40mm OD,  laid in trenches to the following depths</t>
  </si>
  <si>
    <t>HDPE pressure pipes  to ISO 2441, with flexible joints to BS 4346 all to PN 16, 32mm OD,  laid in trenches to the following depths</t>
  </si>
  <si>
    <t>Diameter not exceeding 200 mm ND</t>
  </si>
  <si>
    <t>DI pipes with spigot and socket type flexible joints all  to BS 4772 and to PN 10, 200 mm ND,  laid in trenches to the following depths</t>
  </si>
  <si>
    <t>DI pipes with spigot and socket type flexible joints all  to BS 4772 and to PN 10, 200 mm ND not laid in trenches</t>
  </si>
  <si>
    <t>200 mm Norminal Bore: flanged pipe each end; 1.0m long</t>
  </si>
  <si>
    <t>200 mm Norminal Bore: flanged pipe each end; 3m long</t>
  </si>
  <si>
    <t>200 mm ND Strainer (with self cleansing facility), fitted to end of suction pipes</t>
  </si>
  <si>
    <t>General excavation for raw water intake area in rock, commencing surface is the exposed surface of the rock</t>
  </si>
  <si>
    <t>uPVC pressure pipes  to ISO 161, all to PN 10 , 315 mm OD,  laid in trenches to the following depths</t>
  </si>
  <si>
    <t>J312</t>
  </si>
  <si>
    <t>Diameter not exceeding  400 mm ND</t>
  </si>
  <si>
    <t>200 mm Nominal bore</t>
  </si>
  <si>
    <t>300 mm ND length not exceeding 2.5m</t>
  </si>
  <si>
    <t>200 mm ND length not exceeding 5.0m</t>
  </si>
  <si>
    <t>300mm ND</t>
  </si>
  <si>
    <t>J812.1</t>
  </si>
  <si>
    <t>J812.2</t>
  </si>
  <si>
    <t>DN 200</t>
  </si>
  <si>
    <t>400/200</t>
  </si>
  <si>
    <t xml:space="preserve">400/400/400 mm ND </t>
  </si>
  <si>
    <t>400 mm ND length not exceeding 1.0m</t>
  </si>
  <si>
    <t>400 mm ND length 1.0 - 2.0m</t>
  </si>
  <si>
    <t>200 mm ND length 1.0 - 2.0m</t>
  </si>
  <si>
    <t>Depth 1.0 - 2.0m</t>
  </si>
  <si>
    <t>Depth 2.0 - 3m</t>
  </si>
  <si>
    <t>Provision of handrails complete with painting as shown on drawing</t>
  </si>
  <si>
    <t>150 mm ND length 1.0 - 2.0m</t>
  </si>
  <si>
    <t>200 mm ND length1.0 - 2.0m</t>
  </si>
  <si>
    <t>200 mm ND length 2.0 - 2.5m</t>
  </si>
  <si>
    <t>Depth 3 - 3.5m</t>
  </si>
  <si>
    <t>Flanged /spigot pipes with paddle flange, class K9 to BS 4772 or ISO 2531 with cement mortar lining all to PN 16 and of the following sizes and length</t>
  </si>
  <si>
    <t>Depth 1.0 - 1.5m</t>
  </si>
  <si>
    <t>Depth 1.5 - 2.0m</t>
  </si>
  <si>
    <t>J311.3</t>
  </si>
  <si>
    <t xml:space="preserve">80/80/80 mm ND </t>
  </si>
  <si>
    <t>80 mm ND length not exceeding 1.0m</t>
  </si>
  <si>
    <t>80 mm ND length 1.0 - 2.0m</t>
  </si>
  <si>
    <t>DI pipes with spigot and socket type flexible joints, 80 mm ND , all  to BS 4772 and to PN 25 laid in trench to  the following depths</t>
  </si>
  <si>
    <t>DI pipes with spigot and socket type flexible joints, 100 mm ND , all  to BS 4772 and to PN 25 laid in trench to  the following depths</t>
  </si>
  <si>
    <t>DI pipes with spigot and socket type flexible joints, 200 mm ND , all  to BS 4772 and to PN 25 laid in trench to  the following depths</t>
  </si>
  <si>
    <t>DI pipes with spigot and socket type flexible joints, 400 mm ND , all  to BS 4772 and to PN 25 laid in trench to  the following depths</t>
  </si>
  <si>
    <t>DI pipes with spigot and socket type flexible joints, 300 mm ND , all  to BS 4772 and to PN 25 laid in trench to  the following depths</t>
  </si>
  <si>
    <t>Supply and install filter under drain pipe work with OD 50mm uPVC, PN10 laterals equally spaced on OD 400mm uPVC, PN10  manifold pipe. The perforations are 5mm diameter at 120mm center to center of both sides of the laterals  as shown in the drawing</t>
  </si>
  <si>
    <t>200 mm ND and length not exceeding 1.0 m</t>
  </si>
  <si>
    <t>Ductile iron double flanged pipe, to BS 4772, flanges to BS 4504, all to PN25, cement mortar lined, and of the following sizes</t>
  </si>
  <si>
    <t>Ductile iron spigot pipe with flanged end, to BS 4772, flanges to BS 4504, all to PN25, cement mortar lined, and of the following sizes</t>
  </si>
  <si>
    <t xml:space="preserve">Flange adaptor to fit ductile iron to BS 4772 spigots, flanges to BS 4504, all to PN25 and of the following sizes </t>
  </si>
  <si>
    <t>150 mm ND25</t>
  </si>
  <si>
    <t>Ductile iron all flanged 90 degrees bends, to BS 4772, flanges to BS 4504, all to PN25, cement mortar lined, and of the following sizes</t>
  </si>
  <si>
    <t>DN150</t>
  </si>
  <si>
    <t xml:space="preserve">200/80 mm ND </t>
  </si>
  <si>
    <t>200 mm ND length not exceeding 1.0 m</t>
  </si>
  <si>
    <t>200 mm ND length 1.0 - 2.0 m</t>
  </si>
  <si>
    <t>80 mm ND length not exceeding 1.0 m</t>
  </si>
  <si>
    <t>80 mm ND length 1.0 - 2.0 m</t>
  </si>
  <si>
    <t>150 mm ND length not exceeding 1.0 m</t>
  </si>
  <si>
    <t>150 mm ND length 1.0 - 2.0 m</t>
  </si>
  <si>
    <t>J383.6</t>
  </si>
  <si>
    <t xml:space="preserve">200/65 mm ND </t>
  </si>
  <si>
    <t>Flanged DI non return valves to BS 5150 , flanges to ISO 2441 , all to PN 25 for the following sizes</t>
  </si>
  <si>
    <t>All flanged DI gate valves to BS 5150 , flanges to ISO 2441 , all to PN 25 for operation by tee-key,for the following sizes</t>
  </si>
  <si>
    <t>200mm norminal bore</t>
  </si>
  <si>
    <t>Pressure gauge</t>
  </si>
  <si>
    <t>Pressure gauge, supplied and installed in accordance with manufactures instructions.</t>
  </si>
  <si>
    <t>Supply all materials and construct Class C25 reinforced concrete plinths, fix and grout pumps to the plinths with approved grouting material</t>
  </si>
  <si>
    <t xml:space="preserve">Supply and install pipework metal supports as directed by the Engineer </t>
  </si>
  <si>
    <t>Electric pumps</t>
  </si>
  <si>
    <t>Designed mix, grade C25 concrete, to BS 5328, with ordinary portland cement to BS 12, aggregate to BS 882, for the following aggregate sizes</t>
  </si>
  <si>
    <t>All flanged 90 degree bends to BS 3601 , flanges drilled to BS 4504 , all to PN 25, and of the following sizes</t>
  </si>
  <si>
    <t>150 mm ND length 2.0 - 3.0m</t>
  </si>
  <si>
    <t>Collection, Page 1of 3</t>
  </si>
  <si>
    <t>Nominal size, 8mm-10mm</t>
  </si>
  <si>
    <t>Nominal size, 12mm-16mm</t>
  </si>
  <si>
    <t>All socketed 11.25 degree bends to BS 3601 , flanges drilled to BS 4504 ,all to PN 25, and of the following sizes</t>
  </si>
  <si>
    <t xml:space="preserve">150/80 mm ND </t>
  </si>
  <si>
    <t>80mm ND</t>
  </si>
  <si>
    <t>250-500mm</t>
  </si>
  <si>
    <t>1/2" service connection complete including PE Elbow, PE/GMS adaptor, GMS elbows,  stop tap, male threaded connector, approved water meter, GMS equal tee, GMS plug, GMS threaded pipes, tap, etc as shown on drawing</t>
  </si>
  <si>
    <t>HDPE pressure pipes  to ISO 2441, with flexible joints to BS 4346 all to PN 16, 180mm OD,  laid in trenches to the following depths</t>
  </si>
  <si>
    <t>HDPE pressure pipes  to ISO 2441, with flexible joints to BS 4346 all to PN 10, 125mm OD,  laid in trenches to the following depths</t>
  </si>
  <si>
    <t>uPVC pressure pipes  to ISO 2441, with flexible joints to BS 4346 all to PN 10, 225mm OD,  laid in trenches to the following depths</t>
  </si>
  <si>
    <t>HDPE pressure pipes  to ISO 2441, with flexible joints to BS 4346 all to PN 10, 40 mm OD,  laid in trenches to the following depths</t>
  </si>
  <si>
    <t>HDPE pressure pipes  to ISO 2441, with flexible joints to BS 4346 all to PN 10, 50 mm OD,  laid in trenches to the following depths</t>
  </si>
  <si>
    <t>HDPE pressure pipes  to ISO 2441, with flexible joints to BS 4346 all to PN 10, 75 mm OD,  laid in trenches to the following depths</t>
  </si>
  <si>
    <t>uPVC pressure pipes  to ISO 2441, with flexible joints to BS 4346 all to PN 10, 160 mm OD,  laid in trenches to the following depths</t>
  </si>
  <si>
    <t>HDPE pressure pipes  to ISO 2441, with flexible joints to BS 4346 all to PN 10, 110 mm OD,  laid in trenches to the following depths</t>
  </si>
  <si>
    <t>uPVC pressure pipes  to ISO 2441, with flexible joints to BS 4346 all to PN 10, 280mm OD,  laid in trenches to the following depths</t>
  </si>
  <si>
    <t>RATE(UGX)</t>
  </si>
  <si>
    <t>AMOUNT(UGX)</t>
  </si>
  <si>
    <t>Excavate oversite to remove Top soil</t>
  </si>
  <si>
    <t>E311</t>
  </si>
  <si>
    <t>Depth not exceeding 0.25m</t>
  </si>
  <si>
    <t>E323</t>
  </si>
  <si>
    <t>Depth 2-5m</t>
  </si>
  <si>
    <t xml:space="preserve">Material other than topsoil, rock, or artificial hard material </t>
  </si>
  <si>
    <t>Topsoil to temporary stockpile on site for re-use</t>
  </si>
  <si>
    <t>Disposal of excavated material other than topsoil, rock or artificial hard material to sites as  specified and as directed by the Engineer</t>
  </si>
  <si>
    <t>RATE(USD)</t>
  </si>
  <si>
    <t>AMOUNT(USD)</t>
  </si>
  <si>
    <t>150mm thick bed of approved imported hardcore well spread, leveled, rammed to consolidation on stabilized and compacted ground with blinding to Engineer’s satisfaction</t>
  </si>
  <si>
    <t>Filling Ancillaries</t>
  </si>
  <si>
    <t>Preparation of filled surfaces</t>
  </si>
  <si>
    <t>E722</t>
  </si>
  <si>
    <t>50mm sand blinding layer of compacted sand to compated hardcore well watered and rolled to receive concrete</t>
  </si>
  <si>
    <t>Reinforced concrete grade C25/20  to ground beam and ring beam</t>
  </si>
  <si>
    <t>Reinforced concrete to the ground beam</t>
  </si>
  <si>
    <t>Reinforced concrete to the ring beam</t>
  </si>
  <si>
    <t>Plain concrete</t>
  </si>
  <si>
    <t>Placing reinforced concrete, grade C25 for beams of the following cross-sectional areas</t>
  </si>
  <si>
    <t>F661</t>
  </si>
  <si>
    <r>
      <t>Cross-sectional area not exceeding 0.03 m</t>
    </r>
    <r>
      <rPr>
        <sz val="10"/>
        <rFont val="Calibri"/>
        <family val="2"/>
      </rPr>
      <t>²</t>
    </r>
  </si>
  <si>
    <t>230mm thick walls in well burnt clay bricks bedded and jointed in 1:3  cement sand mortar with 25 x 1.5mm thick metal strip at every third coarse.</t>
  </si>
  <si>
    <t>V326</t>
  </si>
  <si>
    <t>Internal quality vinyl silk emulsion paint , under coat &amp; two overcoats, to interior brick work wall surfaces to the Engineer's satisfaction, include surface preparation as specified</t>
  </si>
  <si>
    <t>Exterior quality weather guard paint , under coat &amp; two overcoats, to rendered brick work wall surfaces to the Engineer's satisfaction, include surface preparation as specified</t>
  </si>
  <si>
    <t>Damp Proofing</t>
  </si>
  <si>
    <t>Bituminous felt horizontal damp proof course 230mm wide under walling with 200mm overlaps at joints</t>
  </si>
  <si>
    <t>1:4 cement- screed plaster externally to walls 25mm thick and finish with wooden float and roughcast to engineer's satisfaction</t>
  </si>
  <si>
    <t>1:4 cement- screed plaster internally to walls 25mm thick and finish smooth with steel float to enginee's satisfaction</t>
  </si>
  <si>
    <t>1:3 cement sand mortar 25mm thick floor screed finished to hard and smooth  surface with a steel float using cement grout</t>
  </si>
  <si>
    <t>Terrazo floor finish</t>
  </si>
  <si>
    <t>W446</t>
  </si>
  <si>
    <t>20 x 100mm high skirting with rounded top edge and covered junction with paving</t>
  </si>
  <si>
    <t>Supply and fix mild steel casement glazed windows (including vents), side hung opening out constructed from standard steel sections primed with Redoxide paint before delivery to site complete with all necessary iron mongery and plugging and fixing to head jamb and cill including 3 coats of appropriate paint after installation of the following sizes</t>
  </si>
  <si>
    <t>500 x 650 mm high with 4mm thick transluscent glass to Engineer's Approval</t>
  </si>
  <si>
    <t>Supply and fix mild steel casement panelled doors (including vents), side hung opening out constructed from standard steel sections primed with Redoxide paint before delivery to site complete with all necessary iron mongery and plugging and fixing to head jamb and cill including 3 coats of appropriate paint after installation of the following sizes</t>
  </si>
  <si>
    <t>Single leaf mild steel casement panelled door size 800 x 2080mm high including a door frame made of 150x50mm steel material to Engineer's Satisfaction</t>
  </si>
  <si>
    <t>Single leaf mild steel casement panelled door size 1000 x 2080mm high  including a door frame made of 150x50mm steel material to Engineer's Satisfaction</t>
  </si>
  <si>
    <t>Single leaf mild steel casement panelled door size 1200 x 2075mm high including a door frame made of 150x50mm steel material to Engineer's Satisfaction</t>
  </si>
  <si>
    <t>Supply and Install 1000 (1m³) polyethylene rain harvesting tank from crestank, including 1m concrete plinth above ground level, complete with tap for hand washing and overflow to the Engineer's satisfaction</t>
  </si>
  <si>
    <t>Supply and Install OD110mm uPVC vent pipes</t>
  </si>
  <si>
    <t>Inspection Chamber</t>
  </si>
  <si>
    <t>Construct a 600mm x 450mm x 900mm deep inspection chamber in 230mm thick well burnt clay brickwork, bedded and jointed in cement and sand (1:3) mortar, walls finished with 20mm cement, lime and sand (1:2:9) plaster in two coats steel trowelled hard and smooth on walls internally.</t>
  </si>
  <si>
    <t>LS</t>
  </si>
  <si>
    <t>Supply and install a reinforced concrete cover of size 650mm x 500mm x 50mm</t>
  </si>
  <si>
    <t>Transport</t>
  </si>
  <si>
    <t>A221.1</t>
  </si>
  <si>
    <t>A221.2</t>
  </si>
  <si>
    <t>A221.3</t>
  </si>
  <si>
    <t>veh month</t>
  </si>
  <si>
    <t>D5</t>
  </si>
  <si>
    <t>Allow for internal lighting and small power installations to Pump house</t>
  </si>
  <si>
    <t>Supply and install  hot pressed galvanised steel tank, galvanised to BS EN 1461:1999 or as approved standard, nominal capacity 180,000 litres, complete including manhole with hinged lid, screened roof vents, internal &amp; external ladders, walkway, ball valve, float level indicator, pipe connections (for inlet, outlet, overflow, drain, etc as specified</t>
  </si>
  <si>
    <t>BILL NO. 15</t>
  </si>
  <si>
    <t>DESCRIPTION: RAW WATER INTAKE</t>
  </si>
  <si>
    <t>BILL NO. 5:</t>
  </si>
  <si>
    <t>BILL NO. 4</t>
  </si>
  <si>
    <t>BILL NO. 1 : GENERAL ITEMS</t>
  </si>
  <si>
    <t>BILL NO. 2 : DAYWORKS</t>
  </si>
  <si>
    <t>BILL NO. 3 : METHOD RELATED CHARGES</t>
  </si>
  <si>
    <t>BILL NO. 4 : RAW WATER INTAKE</t>
  </si>
  <si>
    <t>BILL NO. 5 : RAW WATER MAIN</t>
  </si>
  <si>
    <t>BILL NO. 6 : WATER TREATMENT WORKS</t>
  </si>
  <si>
    <t>BILL NO. 6.1</t>
  </si>
  <si>
    <t>BILL NO 6.4</t>
  </si>
  <si>
    <t>BILL NO: 6.5</t>
  </si>
  <si>
    <t>BILL NO:6.9</t>
  </si>
  <si>
    <t>Bill Nr. 6.6</t>
  </si>
  <si>
    <t>DESCRIPTION: CLEAR WATER/CONTACT TANK</t>
  </si>
  <si>
    <t>BILL NO. 6.13</t>
  </si>
  <si>
    <t>BILL NO. 7 : PUMPING MAINS</t>
  </si>
  <si>
    <t>BILL NO. 7.2</t>
  </si>
  <si>
    <t>BILL NO. 8.2</t>
  </si>
  <si>
    <t>BILL NO. 8 : GRAVITY MAINS</t>
  </si>
  <si>
    <t>BILL NO. 9 : DISTRIBUTION SYSTEM</t>
  </si>
  <si>
    <t>BILL NO. 9.2</t>
  </si>
  <si>
    <t>DESCRIPTION: Bitsya Distribution Mains and Service Connections</t>
  </si>
  <si>
    <t>BILL NO. 9.3</t>
  </si>
  <si>
    <t>DESCRIPTION: Kabingo Reservoir</t>
  </si>
  <si>
    <t>BILL NO. 9.4</t>
  </si>
  <si>
    <t>DESCRIPTION: Kabingo Distribution Mains and Service Connections</t>
  </si>
  <si>
    <t>DESCRIPTION: Hambuga Reservoir</t>
  </si>
  <si>
    <t>BILL NO. 9.5</t>
  </si>
  <si>
    <t>DESCRIPTION: Hambuga/Kasharara Distribution Mains and Service Connections</t>
  </si>
  <si>
    <t>BILL NO. 9.6</t>
  </si>
  <si>
    <t>BILL NO. 9.7</t>
  </si>
  <si>
    <t>DESCRIPTION:Rugarama Main Reservoir</t>
  </si>
  <si>
    <t>BILL NO. 9.8</t>
  </si>
  <si>
    <t>DESCRIPTION: Rugongo Distribution Mains and Service Connections</t>
  </si>
  <si>
    <t>BILL NO. 10 : SANITATION</t>
  </si>
  <si>
    <t>BILL NO. 10.2</t>
  </si>
  <si>
    <t>BILL NO. 11 : OFFICES</t>
  </si>
  <si>
    <t>DESCRIPTION: Water Offices</t>
  </si>
  <si>
    <t>BILL NO. 9.9</t>
  </si>
  <si>
    <t>K751</t>
  </si>
  <si>
    <t>Reinstatement of land pipe not exceeding DN 300mm</t>
  </si>
  <si>
    <t>Health and Safety</t>
  </si>
  <si>
    <t>A900.1</t>
  </si>
  <si>
    <t>A900.2</t>
  </si>
  <si>
    <t>A900.3</t>
  </si>
  <si>
    <t>Compliance with health and safety requirements at work as per Clause 1.1.38 of the Specifications</t>
  </si>
  <si>
    <t>First Aid requirements as per Clause 1.1.37 of the Specifications</t>
  </si>
  <si>
    <t>Electrical Mechanical</t>
  </si>
  <si>
    <t>Contractor's Markup</t>
  </si>
  <si>
    <t>%</t>
  </si>
  <si>
    <t>PS</t>
  </si>
  <si>
    <t>A221.4</t>
  </si>
  <si>
    <t>Running costs  in accordance with the specifications for the 2no vehicles above, up to 4,000km per month</t>
  </si>
  <si>
    <t>Vehicle running costs per km in excess of 4,000km per month</t>
  </si>
  <si>
    <t xml:space="preserve">Establishment and removal of fully furnished site office for the Engineer's staff </t>
  </si>
  <si>
    <t>Contractor to quote ONLY for his percentage markup on the amount on the base prices for the items under the Provisional Sums to cover his overheads and profits</t>
  </si>
  <si>
    <t>Km</t>
  </si>
  <si>
    <t xml:space="preserve"> Social Safeguards</t>
  </si>
  <si>
    <t>Site Offices and Housing for Engineer's Staff</t>
  </si>
  <si>
    <t>A219.1</t>
  </si>
  <si>
    <t>A219.2</t>
  </si>
  <si>
    <t xml:space="preserve">Type A </t>
  </si>
  <si>
    <t>Type B</t>
  </si>
  <si>
    <t>Housing for the Resident Engineer’s staff as per Clause 1.1.31(g) of the Specifications</t>
  </si>
  <si>
    <r>
      <t>Offices as per Clause 1.1.31(a) of the S</t>
    </r>
    <r>
      <rPr>
        <i/>
        <u/>
        <sz val="10"/>
        <rFont val="Arial"/>
        <family val="2"/>
      </rPr>
      <t>pecifications</t>
    </r>
  </si>
  <si>
    <t>A429.6</t>
  </si>
  <si>
    <t>Total for 3 No. of Water borne toilet blocks</t>
  </si>
  <si>
    <t>3 No. Water borne Toilets in Health Centers</t>
  </si>
  <si>
    <t>5 No. Lined VIP Toilets in Schools</t>
  </si>
  <si>
    <t>Tota for 1 No. VIP toilet block</t>
  </si>
  <si>
    <t>Total for 5 No. VIP toilet blocks</t>
  </si>
  <si>
    <t>DESCRIPTION: 3 No. Water Borne Toilets in Health Centers</t>
  </si>
  <si>
    <t>DESCRIPTION: 5 No. LINED VIP LATRINE FOR SCHOOLS</t>
  </si>
  <si>
    <t>Total for 1 No. Water borne toilet block</t>
  </si>
  <si>
    <t>Construct tank support structure comprising of reinforced concrete base foundation and reinforced Concrete  dwarf walls 1.5 m high with the base of the tank at least 0.6m above ground level</t>
  </si>
  <si>
    <t xml:space="preserve">Flow meter, DN 80, inclusive of all fittings and chamber, complete for connection on OD 200mm distirbution main </t>
  </si>
  <si>
    <t>2 No.Water Offices</t>
  </si>
  <si>
    <t>Total for 1 No. Water office</t>
  </si>
  <si>
    <t>Total for 2 No. of Water offices</t>
  </si>
  <si>
    <t>The relevant drawing is KP/BWS/SD/10 including references made there- in to other drawings</t>
  </si>
  <si>
    <t>The relevant drawing is MWE/BWS/VIP/01 including references made there- in to other drawings</t>
  </si>
  <si>
    <t>The relevant drawing is KP/ BWS/SD/06 including references made there- in to other drawings</t>
  </si>
  <si>
    <t>BILL NO 6.8</t>
  </si>
  <si>
    <t>The relevant drawing is KP/BWS/SR/O6 including references made there- in to other drawings</t>
  </si>
  <si>
    <t>The relevant drawing is KP/BWS/PP/PMO1 including references made there- in to other drawings</t>
  </si>
  <si>
    <t>The relevant drawing is KP/BWS/PP/PMO2 including references made there- in to other drawings</t>
  </si>
  <si>
    <t>The relevant drawing is KP/BWS/PP/TL01 &amp; KP/BWS/PP/TL02 including references made there- in to other drawings</t>
  </si>
  <si>
    <t>The relevant drawing is KP/BWS/PP/TL03 including references made there- in to other drawings</t>
  </si>
  <si>
    <t>The relevant drawing is KP/BWS/PP/DL01,DL02,DL03, DL04 including references made there- in to other drawings</t>
  </si>
  <si>
    <t>The relevant drawing is KP/BWS/PP/DL05,DLO6 including references made there- in to other drawings</t>
  </si>
  <si>
    <t>The relevant drawing is KP/BWS/WTW/WT-01 including references made there- in to other drawings</t>
  </si>
  <si>
    <t>The relevant drawing is KP/BWS/WTW/SDB-01 including references made there- in to other drawings</t>
  </si>
  <si>
    <t>The relevant drawing is KP/BWS/WTW/AD-01 including references made there- in to other drawings</t>
  </si>
  <si>
    <t>The relevant drawing is KP/BWS/WTW/PH-01 including references made there- in to other drawings</t>
  </si>
  <si>
    <t xml:space="preserve"> </t>
  </si>
  <si>
    <r>
      <t>Provide for the supply of material and construction of pump house of floor area of 28m</t>
    </r>
    <r>
      <rPr>
        <sz val="10"/>
        <rFont val="Calibri"/>
        <family val="2"/>
      </rPr>
      <t>²</t>
    </r>
    <r>
      <rPr>
        <sz val="10"/>
        <rFont val="Arial"/>
        <family val="2"/>
      </rPr>
      <t xml:space="preserve"> (5.5m x 5m) constructed of block work 200mm wide and wall height of 3.5m plastered with 1:4 cement sand plaster both internally and externally, floor to be cement screed on 150mm conrete slab on 300mm thick packed hardcore, with a 600mm wide splash apron at the external wall, with an access ramp as wide as the door and 2m length, roof constructed from corrugated iron sheets gauge 28 on steel trusses, with casement windows 1500mm wide x 1200mm high and steel door 2500mm high x 3000mm wide complete with all the electrical cabling, electrical fixtures, lightening protection, painted with high gloss oil paint to the external walls and vinyl silk emulsion paint to the interior as detailed on the drawing.</t>
    </r>
  </si>
  <si>
    <t>TOTAL AMOUNT (Ushs)</t>
  </si>
  <si>
    <t>Z900.2</t>
  </si>
  <si>
    <t>BILLS OF QUANTITIES</t>
  </si>
  <si>
    <t>PREAMBLE TO BILLS OF QUANTITIES</t>
  </si>
  <si>
    <t>1.      Document to be Read in Conjunction with the Bill</t>
  </si>
  <si>
    <t>Attention is directed to the Form of Bid and the Appendix thereto, the Instructions to Bidders, Conditions of Contract, Specifications, the Drawings and Appendices are to be read in conjunction with these Bills of Quantities.</t>
  </si>
  <si>
    <t>2.      Method of Measurement</t>
  </si>
  <si>
    <t>The method of measurement used for this Bill of Quantities is the Civil Engineering Standard Method of Measurement (CESMM3), 3rd Edition 1991, subject to the alterations and qualifications in this preamble.</t>
  </si>
  <si>
    <t>Reference should be made to this document for purposes of clarity and the contractor is advised to retain a copy for purposes of reference.</t>
  </si>
  <si>
    <t>3.      Amendments to the CESMM 3rd Edition</t>
  </si>
  <si>
    <t>The standard method of measurement has clauses which for purposes of this project have been modified as itemized below:</t>
  </si>
  <si>
    <t>b)    The sections of the Bill of Quantities in paragraph 5.2 have been rearranged to read as:</t>
  </si>
  <si>
    <t>                               i.        Preamble</t>
  </si>
  <si>
    <t>                              ii.        General items including Day works and Provisions Sums (Bill Nos.1-4)</t>
  </si>
  <si>
    <t>                             iii.        Work items (grouped into Bill Nos. 4-19)</t>
  </si>
  <si>
    <t>                             iv.        Grand Summary</t>
  </si>
  <si>
    <t>d)    Paragraphs 6.3, 6.4 &amp; 6.5 are deleted.</t>
  </si>
  <si>
    <t>4.      Unclassified Items</t>
  </si>
  <si>
    <t>Unclassified items have been introduced for items not mentioned in the CESMM.</t>
  </si>
  <si>
    <t>Where unique item references have been indicated, the work has not been measured strictly in accordance with CESSM3 principles. The Tenderer is to include within his rates for the works as described and detailed within the Drawings and Specification.</t>
  </si>
  <si>
    <t>5.      Item Descriptions</t>
  </si>
  <si>
    <t xml:space="preserve">Reference should be made to the Specification for the appropriate standards. The Bill of Quantities is not a Specification document and the descriptions there-in are not to be treated as such. </t>
  </si>
  <si>
    <t>Items identified in this bill have the words “include for” in the item descriptions.  The Contractor will include in his price for these items the labour, fittings, plant and ancillaries for the items mentioned, regardless if the included items require itemising under the CESMM3, Part II.</t>
  </si>
  <si>
    <t>6.      Contractor’s Preliminary and General Costs</t>
  </si>
  <si>
    <t>The Bidder shall allow, within his rates, for all General items for which he will incur costs for, where no allowance has been made for such costs under the Preliminary and General Section of the Bills of Quantities.</t>
  </si>
  <si>
    <t>7.      Method Related Charges</t>
  </si>
  <si>
    <t>The Tenderer may add to the list of method related items any other items related to the tenderers method of executing the works.</t>
  </si>
  <si>
    <t>The Tenderer shall enter both fixed and time related charges for each resource. Separate fixed charges shall be inserted for the establishment and removal of a resource.</t>
  </si>
  <si>
    <t>Descriptions inserted by the Tenderer against method related charges shall not be regarded as qualifications to the tender and the acceptance of a tender shall not mean that the arrangements or methods described or implied are acceptable.</t>
  </si>
  <si>
    <t>Fixed charges will be certified for payment when the relevant obligation has been fulfilled. The payment of time-related charges will be related to the agreed works programme.</t>
  </si>
  <si>
    <t>8.      All Measurements to be Net</t>
  </si>
  <si>
    <t>All items are measured net in accordance with the drawings.  No allowance has been made for waste and the principle of net measurement shall apply to all works executed under the contract.</t>
  </si>
  <si>
    <t>All items measured are for supply and place, erect or fix, and rates will be deemed to cover such costs, including any design works requirement from the contractor.</t>
  </si>
  <si>
    <t>9.      Rates to be entered</t>
  </si>
  <si>
    <t>A rate shall be inserted by the Bidder against each item in the Bill of Quantities.  Items against which the word “NIL” is entered or against which no entry is made will deemed to be included in the other items priced by the Bidder.  The rates shall include the supply and installation of all materials in accordance with CESMM Clauses unless otherwise stated.</t>
  </si>
  <si>
    <t>The rates and prices in the priced Bill of Quantities shall, except insofar as it is otherwise provided under the Contract, include all constructional plant, labour, supervision, materials, erection, maintenance, insurance, profit, taxes and duties, together with all general risks, liabilities and obligations set out or implied in the Contract.</t>
  </si>
  <si>
    <t>A rate or price shall be entered against each item in the priced Bill of Quantities, whether quantities are stated or not.  The cost of Items against which the Bidder has failed to enter a rate or price shall be deemed to be covered by other rates and prices entered in the Bill of Quantities.  If the Bidder includes cost of a particular item elsewhere in his rates of prices, he shall insert the word “nil” against both the rate and amount of that particular item.</t>
  </si>
  <si>
    <t>No alteration shall be made to the Bill of Quantities or Schedules or rates and no extra item shall be inserted.  The Bidder shall satisfy himself that the Contract Sum arrived at by pricing the quantities and items given is sufficient compensation for construction and maintaining the whole of the works in accordance with these documents.</t>
  </si>
  <si>
    <t>The Bidder should refer to relevant drawings to familiarise himself with the extent and type of works to be executed under the Contract.</t>
  </si>
  <si>
    <t>10.      Quantities and Sums in the Bills of Quantities</t>
  </si>
  <si>
    <t>The quantities given in the Bill of Quantities are estimated and provisional, and are given to provide a common basis for bidding.  The basis of payment will be the actual quantities of work ordered and carried out, as measured by the Contractor and verified by the Engineer and valued at the rates and prices bid in the priced Bill of Quantities, where applicable, and otherwise at such rates and prices as the Engineer may fix within the terms of the Contract.</t>
  </si>
  <si>
    <t>Therefore, all works shall be subjected to re-measurement and certain items may be omitted from the Contract.  The Bidder is to take this into account when pricing each item and allow for this in his rates.</t>
  </si>
  <si>
    <t>The values given in the Bills of Quantities for provisional items and Dayworks in the Preliminary and General section are only indicative.  Dayworks shall only be expended after prior approval of the Engineer and the actual quantities shall be limited to the extent authorised by the Engineer.</t>
  </si>
  <si>
    <t>Provisional Sums inserted in the Schedule of Prices in respect of materials to be specially imported for the Contract by the Contractors shall be deemed to include insurance, freight, clearing and forwarding, and all other charges.  In the case of imported materials obtained through a manufacturer’s agent in Uganda, the Provisional Sum shall include the agent’s fees and charges.</t>
  </si>
  <si>
    <t>11.      Taxation</t>
  </si>
  <si>
    <t>12.      Demolition</t>
  </si>
  <si>
    <t>Demolition items include for securing of demolished material from pollution of the natural water course and disposal of material off-site unless otherwise specified and for the removal of foundations and any sub-structures.</t>
  </si>
  <si>
    <t>13.      Excavations</t>
  </si>
  <si>
    <t>The Tenderer shall include for any necessary measures to keep excavations free from water.  The cost shall be deemed to be included for in the rates for excavations if not priced by the Tenderer under Method Related Charges.</t>
  </si>
  <si>
    <t>The Contractor shall also include in his rates for any trench support systems deemed necessary bearing in mind the site investigation results.</t>
  </si>
  <si>
    <t>Depth ranges in CESMM Class E items are for the total depth of excavation between the commencing and final surfaces (Class E; Earthworks refers).</t>
  </si>
  <si>
    <t>14.      Rock</t>
  </si>
  <si>
    <t>For the purpose of payment, rock shall be defined as any material which in the opinion of the Engineer cannot reasonably be excavated by means of picks or mechanical excavators and for which it is necessary to use explosives, wedges or percussion tools.  Boulders or isolated masses of hard material not exceeding 1 cubic metre in volume will not be classified as rock.</t>
  </si>
  <si>
    <t>15.      Concrete</t>
  </si>
  <si>
    <t>Where separate items have not been included under the “In-situ concrete” for the provision and placing of concrete, all costs of placing of concrete shall include for provision of concrete in the rates for the items which require In-situ concrete.</t>
  </si>
  <si>
    <t>16.      Formwork</t>
  </si>
  <si>
    <t>Fair finish is to be obtained from forms designed to produce a hard smooth surface with true, clean arises.</t>
  </si>
  <si>
    <t>Rates for formwork are to include for a 25 x 25 mm angle fillet to finish the top and corners of all exposed walls.</t>
  </si>
  <si>
    <t>17.      Building Works</t>
  </si>
  <si>
    <t>17.1          Cavity Blockwork Walling</t>
  </si>
  <si>
    <t>All cavity block walling shall include for, unless otherwise specified, reinforcing with one row of 20-gauge hoop iron 20mm wide built into every alternate course wall lapped at junctions and joints and carried at least 115 mm into abutting walls at intersections.</t>
  </si>
  <si>
    <t>17.2          Reinforcement</t>
  </si>
  <si>
    <t>Steel bar reinforcement will be paid for on the basis of its computed weight and fabric reinforcement per square meter without allowance for unscheduled laps in either case. In determining the mass of steel reinforcement, no allowance will be made for “rolling margins” and the mass will be based on the nominal diameter of bar.</t>
  </si>
  <si>
    <t>The unit rates inserted in the Bill of Quantities must include for supplying, storing, cutting, bending, supporting, fitting, all necessary additional bars which may be required as spacers or supports and lacings and also all soft iron tying wires and fixing clips of approved pattern and manufacture.</t>
  </si>
  <si>
    <t>18.      Wall kickers</t>
  </si>
  <si>
    <t>Open surface plain joints have been measured to allow for the preparation and formation of a joint at kicker locations.</t>
  </si>
  <si>
    <t>Items G65* shall include for the preparation and formation of the open joint to accommodate the water stop bar.</t>
  </si>
  <si>
    <t>19.      Formation of Joints</t>
  </si>
  <si>
    <t>The cost of formwork for joints, including that necessary for the formation of grooves, shall be deemed to be included in the Items G6** covering the formation of and materials, if any, for joints with the exception of waterbars which are taken off separately.</t>
  </si>
  <si>
    <t>Preparation of joints expressly required shall be deemed to be included in the Items listed at G61-7*.</t>
  </si>
  <si>
    <t>20.      Inserts and Fittings</t>
  </si>
  <si>
    <t xml:space="preserve">G83* items have been measured including the pipe or fitting passing through the concrete base.  Item descriptions stating “including the supply of pipes or fittings” are deemed to include the cost of the pipes and for fittings indicated on the drawing at that particular location. </t>
  </si>
  <si>
    <t>Where linear inserts have been measured as above, the cost of all levelling of the ground and disposal of all material is deemed to be included with the rates and prices for the pipes themselves. i.e. the Class I items.</t>
  </si>
  <si>
    <t>21.      Pipe bedding</t>
  </si>
  <si>
    <t>Separate items for Class L Items L3**, L4** and L5** for bed, haunch and surround have been used in this bill.  Instead where Class B or Class E bedding is specified the item shall include the bed, haunch and surround as specified for each class of bedding as shown in Miscellaneous Details Drawings.  Where concrete surround is specified the item shall include for bed, haunch and surround to the stated depth.</t>
  </si>
  <si>
    <t>22.         Clearance of Road Margin</t>
  </si>
  <si>
    <t>Where pipelines are to be laid in road margin, the clearance of this margin, including the removal of small trees, briars, bracken etc. Levelling of the ground and disposal of all material is deemed to be included within the rates and prices for the pipes themselves. i.e. the Class I items.</t>
  </si>
  <si>
    <t>23.      Reinstatement</t>
  </si>
  <si>
    <t>The Tenderer shall include for additional surface reinstatement works outside of the trench width in connection with Class K1**, K2** and K3** items and the cost is deemed to be included for in the rates for manholes, other chambers and gullies.</t>
  </si>
  <si>
    <t>24.      Doors &amp; Windows</t>
  </si>
  <si>
    <t>Items for windows are to include supply and fitting of frames, doors and windows glazing, glazing putty, approved mastic sealant around the frame and all associated ironmongery. Items for doors are to include frames, door, architrave, threshold, weatherboard for external doors, mastic sealant and locks to be approved ‘keyed alike’ type.</t>
  </si>
  <si>
    <t>25.     Mechanical and electrical Refurbishment to Plant, Pipework, Valves and Fittings, Electrical Supply Motors and Installation</t>
  </si>
  <si>
    <t>The following definitions shall apply for the words used in describing the works:</t>
  </si>
  <si>
    <t xml:space="preserve">“Replace”: </t>
  </si>
  <si>
    <t xml:space="preserve"> Replace the materials, goods, cabling, equipment/plant with identical materials, cabling, equipment/plant as that removed, and restore the works to full working order.</t>
  </si>
  <si>
    <t>“Repair”:</t>
  </si>
  <si>
    <t xml:space="preserve"> Repair the existing materials goods, cabling, equipment/plant using parts manufactured by the actual manufacturer or his successor and in accordance with</t>
  </si>
  <si>
    <t>“Service”:</t>
  </si>
  <si>
    <t xml:space="preserve"> Servicing of the existing equipment in accordance with the Manufacturers’ instructions using relevant service manual and such genuine parts and/or goods recommended by the manufacturer and restore such equipment/plant to full working order.</t>
  </si>
  <si>
    <t>The Bidder should be aware that the requirement of this work is to leave the Mechanical and Electrical installations in full working order, and so is to allow for any such goods, materials, cabling, equipment/plant as deemed necessary to ensure that the installation is left in full working order.</t>
  </si>
  <si>
    <t>26.      Miscellaneous Metalwork</t>
  </si>
  <si>
    <t>Items for the installation of miscellaneous metalwork include drilling and plugging concrete and blockwork as required.</t>
  </si>
  <si>
    <t>27.      Night Work</t>
  </si>
  <si>
    <t>Where permission is given for the Contractor to undertake Work at night or at weekends, the rates in the Bill of Quantities will be deemed to apply and no additional payment will be made unless the works are ordered in writing by the Engineer.</t>
  </si>
  <si>
    <t>28.      Temporary Access/ Haul Roads</t>
  </si>
  <si>
    <t>The Tenderer shall be deemed to have included in his rates for all temporary access and haul roads which he may require for the execution of the Works.</t>
  </si>
  <si>
    <t>29.      Constricted Site</t>
  </si>
  <si>
    <t>Tenderers shall note that some operations within the site may take place in constricted areas. Access may be restricted where operations are adjacent to existing structures, buildings or boundaries.  Tenderers shall include in their rates and prices for all necessary protection to same and for working in such areas in general.</t>
  </si>
  <si>
    <t>30.      Open Body of Water</t>
  </si>
  <si>
    <t>The Tenderer shall note that where Works are located in the vicinity of an open body of water, any costs associated with temporary works or construction methods adopted as a result of the close proximity of rivers, streams, ditches and culverts should be included under Method Related Charges. Alternatively, the rates in the Bill of Quantities will be deemed to include generally for working next to an open body of water.</t>
  </si>
  <si>
    <t>31.      Climatic Conditions – detailing Wet / Dry seasons</t>
  </si>
  <si>
    <t>The Tenderer is to provide in his price for all temporary works required to complete the Works under Wet/Dry seasons as detailed within the Specification.</t>
  </si>
  <si>
    <t>32.      Day works</t>
  </si>
  <si>
    <t>The Contractor shall be paid for work executed on a Day work basis at the rates and prices inserted in the Day work Schedules in accordance with Clause 14 of the Conditions of Contract.</t>
  </si>
  <si>
    <t>33.      Payment for the Performance Bond and Insurance Items</t>
  </si>
  <si>
    <t>Payment to the Contractor for Bill Items relating to Performance Bond and insurance shall be the actual sum expended by the Contractor as substantiated by receipts/invoices.  However, in each case such a sum shall not exceed the sum inserted by the Bidder against the corresponding item in the Bill of Quantities.</t>
  </si>
  <si>
    <t>34.      Labour</t>
  </si>
  <si>
    <t>34.1          The rates and prices inserted in the Schedules for the respective classes of labour shall cover:</t>
  </si>
  <si>
    <t>·    Wages</t>
  </si>
  <si>
    <t>·    Overheads, on costs and profits</t>
  </si>
  <si>
    <t>·    Insurances</t>
  </si>
  <si>
    <t>·    Leave pay</t>
  </si>
  <si>
    <t>·    Supervision, staff and administration</t>
  </si>
  <si>
    <t>·    Housing allowance and all other accommodation charges</t>
  </si>
  <si>
    <t>·    Travelling allowance and all other costs in travelling to and from the normal place of work each day</t>
  </si>
  <si>
    <t>·    All other emoluments and allowances payable</t>
  </si>
  <si>
    <t>·    All government levies, taxes and duties</t>
  </si>
  <si>
    <t>·    The use of small tools, hand tools and other non- mechanical appliances such as ladders, trestle scaffolding, etc.</t>
  </si>
  <si>
    <t>34.2          Only the actual time engaged upon constructive work will be paid for.  The time for gangers or charge hands actually working with their gang will be paid for at the rate set out in the Schedule but the time of foremen and supervisors will be deemed to be included in the rates for workmen and will not be separately paid for.</t>
  </si>
  <si>
    <t>34.3          Additional rates for overtime will not be paid unless the Engineer specifically orders work to be conducted on overtime, in which case the rates will be reimbursed in the same proportion as payment made to the workforce – thus if a labourer works one hour of overtime for which 1.5 hours’ wages are paid the Contractor will be reimbursed 1.5 hours for such a labourer.</t>
  </si>
  <si>
    <t>35.      Equipment</t>
  </si>
  <si>
    <t>35.1          The rates and prices inserted in the Schedules for the respective Classes of plant shall cover:</t>
  </si>
  <si>
    <t>·    Fuel, oil and other consumables</t>
  </si>
  <si>
    <t>·    Maintenance</t>
  </si>
  <si>
    <t>·    Re-fuelling</t>
  </si>
  <si>
    <t>·    Insurances, registration fees, etc.</t>
  </si>
  <si>
    <t>·    Wear and tear</t>
  </si>
  <si>
    <t>·    All other ownership and operating costs</t>
  </si>
  <si>
    <t>·    In the case of hired plant all hire fees</t>
  </si>
  <si>
    <t>·    Overheads, on costs, administration, supervision and profits.</t>
  </si>
  <si>
    <t>35.2          The rates for plant are exclusive of operator/driver.</t>
  </si>
  <si>
    <t>35.3          In the event of the Contractor using items of plant to execute Daywork of different capacities to those given in the Dayworks Schedule, payment for the use of such plant on a daywork basis will be made at the rate quoted for similar plant below the actual capacity of the plant used.</t>
  </si>
  <si>
    <t>35.4      Only the actual time engaged upon constructive work will be paid for.</t>
  </si>
  <si>
    <t>36.      Materials</t>
  </si>
  <si>
    <t>36.1      The rates and prices inserted in the Schedules for the various materials shall cover:</t>
  </si>
  <si>
    <t>·    Purchase costs including taxes and duties</t>
  </si>
  <si>
    <t>·    Freight transport</t>
  </si>
  <si>
    <t>·    Transport to site</t>
  </si>
  <si>
    <t>·    Handling and storage</t>
  </si>
  <si>
    <t>·    Wastage</t>
  </si>
  <si>
    <t>·    Staff, supervision and administration</t>
  </si>
  <si>
    <t>·    Profits, overheads and on costs.</t>
  </si>
  <si>
    <t>36.2         The rates for materials are to cover delivery at the usual points at which materials are received on the site but not distribution to the individual sites where day work is in progress, the cost of such distribution to be chargeable in addition.</t>
  </si>
  <si>
    <t>36.3      Should materials be required to execute Day works which are not included in the schedule, these will be paid at Prime cost plus a percentage mark-up to cover all transport to site, handling, storage, wastage, on costs, supervision, administration and profits.  The percentage mark-up is to be entered by the Bidder against the appropriate item on an additional schedule to be joined to the Bills of Quantities.  The Contractor will, if required, obtain competitive quotations for the approval of the Engineer prior to ordering.  The quantities paid for will be measured net.  No payment will be made unless the Prime Cost is adequately substantiated with correct documentation.</t>
  </si>
  <si>
    <t xml:space="preserve">38.      Division of Works in BoQ </t>
  </si>
  <si>
    <t xml:space="preserve"> Works include: </t>
  </si>
  <si>
    <t>3No. Blocks of Water borne Toilets in Health Centers</t>
  </si>
  <si>
    <t>5No. Blocks of Lined VIP Toilets in Schools</t>
  </si>
  <si>
    <t>2No. Water Offices</t>
  </si>
  <si>
    <t>Confirmatory cube tests for concrete works as directed by the Engineer</t>
  </si>
  <si>
    <t>Establishment, maintain and removal of site sign-boards untill the issue of the Taking-over Certificate</t>
  </si>
  <si>
    <t>Allow provisional sum for Location and/or alteration of existing services e.g. Powerlines, water lines telecommunication lines, data lines and other services and infrastructucure that could be affected by the works paid to the relevant authorities by the Contractor</t>
  </si>
  <si>
    <t>The relevant drawing is MWE/BWS/WTW/RCW-01/02 amd MWE/BWS/WTW/IC-01/02  including references made there- in to other drawings</t>
  </si>
  <si>
    <t>The relevant drawing is KP/BWS/PP/PMO1-01/04 and KP/BWS/PP/PMO2-01/04 including references made there- in to other drawings</t>
  </si>
  <si>
    <t>The relevant drawing is KP/BWS/WTP/GEN/01-05 including references made there- in to other drawings</t>
  </si>
  <si>
    <t>The relevant drawing is KP/BWS/WTW/AE-01/02 including references made there- in to other drawings</t>
  </si>
  <si>
    <t>The relevant drawing is KP/BWS/WTW/FL-01/04 including references made there- in to other drawings</t>
  </si>
  <si>
    <t>The relevant drawing is KP/BWS/WTW/CL-01/04 including references made there- in to other drawings</t>
  </si>
  <si>
    <t>The relevant drawing is KP/BWS/WTW/SF-01/02 including references made there- in to other drawings</t>
  </si>
  <si>
    <t>The prices entered in the Bid by the Contractor shall include all taxes and charges imposed by the Government of the country of origin on the production, manufacture and sale of the equipment, plant and materials to be supplied under this contract. However, Value Added Tax (VAT) shall be included in the Grand Summary as 18% of the Sub-Total.</t>
  </si>
  <si>
    <t>c)    Paragraph 6.1 is deleted and substituted by: “Rates and prices in UGX (Uganda Shillings) shall be inserted in the rate column of the Bill of Quantities”.</t>
  </si>
  <si>
    <t>HIV/AIDS Awareness campaigns as per Clause 1.1.41 of the Specifications for Contractor's workers.</t>
  </si>
  <si>
    <t>500mm thick bed of approved imported hardcore well spread, leveled, rammed to consolidation on stabilized and compacted ground to Engineer’s satisfaction</t>
  </si>
  <si>
    <t>300mm fill to structures in approved imported natural material other than top soil or rock and compact to 98% MDD BS Heavy</t>
  </si>
  <si>
    <r>
      <t>Supply and install multistage centrifugal water pump complete with motor capable of discharging 75m</t>
    </r>
    <r>
      <rPr>
        <vertAlign val="superscript"/>
        <sz val="10"/>
        <rFont val="Arial"/>
        <family val="2"/>
      </rPr>
      <t>3</t>
    </r>
    <r>
      <rPr>
        <sz val="10"/>
        <rFont val="Arial"/>
        <family val="2"/>
      </rPr>
      <t>/h against  head of 30m, overheat protection. (Raw water pumps)</t>
    </r>
  </si>
  <si>
    <r>
      <t>Supply and install multistage centrifugal water pump complete with  motor capable of discharging 80 m</t>
    </r>
    <r>
      <rPr>
        <vertAlign val="superscript"/>
        <sz val="10"/>
        <rFont val="Arial"/>
        <family val="2"/>
      </rPr>
      <t>3</t>
    </r>
    <r>
      <rPr>
        <sz val="10"/>
        <rFont val="Arial"/>
        <family val="2"/>
      </rPr>
      <t>/h against  head of 260m, overheat protection. (Treated water pumps)</t>
    </r>
  </si>
  <si>
    <r>
      <t>Supply and install multistage centrifugal water pump complete with motor capable of discharging 100 m</t>
    </r>
    <r>
      <rPr>
        <vertAlign val="superscript"/>
        <sz val="10"/>
        <rFont val="Arial"/>
        <family val="2"/>
      </rPr>
      <t>3</t>
    </r>
    <r>
      <rPr>
        <sz val="10"/>
        <rFont val="Arial"/>
        <family val="2"/>
      </rPr>
      <t>/h against  head of 80m, overheat protection. (Backwash pumps)</t>
    </r>
  </si>
  <si>
    <t>a)    Paragraph 1.2 is deleted and substituted by: 1.2 ‘Conditions of Contract’ means the ‘Conditions of Contract as stated in the Bidding Document, which, has adopted the FIDIC Conditions of Contract;</t>
  </si>
  <si>
    <t>CESMM3  is not applicable to Mechanical and Electrical works.</t>
  </si>
  <si>
    <t>The Bidder is to refer to the General Specification for Mechanical and Electrical plant requirements and Special Specifications for Mechanical and Electrical Plant when pricing these works.</t>
  </si>
  <si>
    <r>
      <t>Supply and install multistage centrifugal water pump complete with motor capable of discharging 35m</t>
    </r>
    <r>
      <rPr>
        <vertAlign val="superscript"/>
        <sz val="10"/>
        <rFont val="Arial"/>
        <family val="2"/>
      </rPr>
      <t>3</t>
    </r>
    <r>
      <rPr>
        <sz val="10"/>
        <rFont val="Arial"/>
        <family val="2"/>
      </rPr>
      <t>/h against  head of 230m, overheat protection. (high rise water pumps)</t>
    </r>
  </si>
  <si>
    <t>Supply double cabin pick-up in accordance with Specification Clause 2.1.31(e) including registration and licencing.</t>
  </si>
  <si>
    <t>Supply station wagon vehicle in accordance with Specification Clause 2.1.31(e) including registration and licencing</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</si>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</sst>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3" formatCode="_-* #,##0.00_-;\-* #,##0.00_-;_-* &quot;-&quot;??_-;_-@_-"/>
    <numFmt numFmtId="164" formatCode="_(* #,##0_);_(* \(#,##0\);_(* &quot;-&quot;_);_(@_)"/>
    <numFmt numFmtId="165" formatCode="_(* #,##0.00_);_(* \(#,##0.00\);_(* &quot;-&quot;??_);_(@_)"/>
    <numFmt numFmtId="166" formatCode="0.0"/>
    <numFmt numFmtId="167" formatCode="_(* #,##0_);_(* \(#,##0\);_(* &quot;-&quot;??_);_(@_)"/>
    <numFmt numFmtId="168" formatCode="#,##0.0"/>
    <numFmt numFmtId="169" formatCode="_-* #,##0_-;\-* #,##0_-;_-* &quot;-&quot;??_-;_-@_-"/>
    <numFmt numFmtId="170" formatCode="_(* #,##0.00_);_(* \(#,##0.00\);_(* &quot;&quot;??_);_(@_)"/>
    <numFmt numFmtId="171" formatCode="_(* #,##0_);_(* \(#,##0\);_(* &quot;&quot;??_);_(@_)"/>
    <numFmt numFmtId="172" formatCode="_(* #,##0.00_);_(* \(#,##0.00\);_(* &quot;-&quot;_);_(@_)"/>
    <numFmt numFmtId="173" formatCode="_(* #,##0.0_);_(* \(#,##0.0\);_(* &quot;-&quot;_);_(@_)"/>
    <numFmt numFmtId="174" formatCode="_(* #,##0.0_);_(* \(#,##0.0\);_(* &quot;-&quot;??_);_(@_)"/>
    <numFmt numFmtId="175" formatCode="_-* #,##0.0_-;\-* #,##0.0_-;_-* &quot;-&quot;?_-;_-@_-"/>
    <numFmt numFmtId="176" formatCode="_(* #,##0.000_);_(* \(#,##0.000\);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8"/>
      <name val="Arial"/>
      <family val="2"/>
    </font>
    <font>
      <b/>
      <sz val="8"/>
      <name val="Arial"/>
      <family val="2"/>
    </font>
    <font>
      <sz val="10"/>
      <name val="Arial"/>
      <family val="2"/>
    </font>
    <font>
      <sz val="8"/>
      <name val="Arial"/>
      <family val="2"/>
    </font>
    <font>
      <b/>
      <sz val="10"/>
      <name val="Arial"/>
      <family val="2"/>
    </font>
    <font>
      <vertAlign val="superscript"/>
      <sz val="10"/>
      <name val="Arial"/>
      <family val="2"/>
    </font>
    <font>
      <u/>
      <sz val="10"/>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u/>
      <sz val="10"/>
      <name val="Arial"/>
      <family val="2"/>
    </font>
    <font>
      <sz val="10"/>
      <color indexed="8"/>
      <name val="Arial"/>
      <family val="2"/>
    </font>
    <font>
      <b/>
      <i/>
      <sz val="10"/>
      <name val="Arial"/>
      <family val="2"/>
    </font>
    <font>
      <b/>
      <i/>
      <sz val="10"/>
      <color indexed="8"/>
      <name val="Arial"/>
      <family val="2"/>
    </font>
    <font>
      <b/>
      <i/>
      <u/>
      <sz val="10"/>
      <name val="Arial"/>
      <family val="2"/>
    </font>
    <font>
      <b/>
      <u/>
      <sz val="10"/>
      <color indexed="8"/>
      <name val="Arial"/>
      <family val="2"/>
    </font>
    <font>
      <u/>
      <sz val="10"/>
      <color indexed="8"/>
      <name val="Arial"/>
      <family val="2"/>
    </font>
    <font>
      <sz val="10"/>
      <color indexed="10"/>
      <name val="Arial"/>
      <family val="2"/>
    </font>
    <font>
      <b/>
      <sz val="10"/>
      <color indexed="8"/>
      <name val="Arial"/>
      <family val="2"/>
    </font>
    <font>
      <sz val="10"/>
      <name val="Calibri"/>
      <family val="2"/>
    </font>
    <font>
      <sz val="10"/>
      <name val="Arial"/>
      <family val="2"/>
    </font>
    <font>
      <b/>
      <sz val="10"/>
      <color theme="1"/>
      <name val="Arial"/>
      <family val="2"/>
    </font>
    <font>
      <sz val="8"/>
      <name val="Arial"/>
      <family val="2"/>
    </font>
    <font>
      <b/>
      <sz val="10"/>
      <color rgb="FFFF0000"/>
      <name val="Arial"/>
      <family val="2"/>
    </font>
    <font>
      <u/>
      <sz val="10"/>
      <color rgb="FFFF0000"/>
      <name val="Arial"/>
      <family val="2"/>
    </font>
    <font>
      <i/>
      <sz val="10"/>
      <name val="Arial"/>
      <family val="2"/>
    </font>
    <font>
      <sz val="8"/>
      <name val="Arial"/>
      <family val="2"/>
    </font>
    <font>
      <sz val="8"/>
      <name val="Arial"/>
      <family val="2"/>
    </font>
    <font>
      <sz val="10"/>
      <name val="Arial"/>
      <family val="2"/>
    </font>
    <font>
      <i/>
      <u/>
      <sz val="10"/>
      <name val="Arial"/>
      <family val="2"/>
    </font>
    <font>
      <b/>
      <sz val="11"/>
      <color theme="1"/>
      <name val="Calibri"/>
      <family val="2"/>
      <scheme val="minor"/>
    </font>
    <font>
      <b/>
      <sz val="14"/>
      <color theme="1"/>
      <name val="Calibri"/>
      <family val="2"/>
      <scheme val="minor"/>
    </font>
    <font>
      <b/>
      <sz val="10"/>
      <color rgb="FF000000"/>
      <name val="Arial"/>
      <family val="2"/>
    </font>
    <font>
      <sz val="10"/>
      <color rgb="FF000000"/>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DFDFDF"/>
        <bgColor indexed="64"/>
      </patternFill>
    </fill>
  </fills>
  <borders count="44">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bottom/>
      <diagonal/>
    </border>
    <border>
      <left/>
      <right style="thin">
        <color indexed="0"/>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8"/>
      </right>
      <top/>
      <bottom/>
      <diagonal/>
    </border>
    <border>
      <left style="thin">
        <color indexed="0"/>
      </left>
      <right style="thin">
        <color indexed="0"/>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8">
    <xf numFmtId="0" fontId="0" fillId="0" borderId="0"/>
    <xf numFmtId="165" fontId="5" fillId="0" borderId="0" applyFont="0" applyFill="0" applyBorder="0" applyAlignment="0" applyProtection="0"/>
    <xf numFmtId="165" fontId="14" fillId="0" borderId="0" applyFont="0" applyFill="0" applyBorder="0" applyAlignment="0" applyProtection="0"/>
    <xf numFmtId="0" fontId="9" fillId="0" borderId="0"/>
    <xf numFmtId="0" fontId="9" fillId="0" borderId="0"/>
    <xf numFmtId="0" fontId="14" fillId="0" borderId="0"/>
    <xf numFmtId="0" fontId="16" fillId="0" borderId="0"/>
    <xf numFmtId="0" fontId="15" fillId="0" borderId="0"/>
    <xf numFmtId="0" fontId="9" fillId="0" borderId="0"/>
    <xf numFmtId="43" fontId="5"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5" fillId="0" borderId="0" applyFont="0" applyFill="0" applyBorder="0" applyAlignment="0" applyProtection="0"/>
    <xf numFmtId="0" fontId="9" fillId="0" borderId="0"/>
    <xf numFmtId="0" fontId="5" fillId="0" borderId="0"/>
    <xf numFmtId="165" fontId="29" fillId="0" borderId="0" applyFont="0" applyFill="0" applyBorder="0" applyAlignment="0" applyProtection="0"/>
    <xf numFmtId="0" fontId="4" fillId="0" borderId="0"/>
    <xf numFmtId="0" fontId="5" fillId="0" borderId="0"/>
    <xf numFmtId="41" fontId="5" fillId="0" borderId="0" applyFont="0" applyFill="0" applyBorder="0" applyAlignment="0" applyProtection="0"/>
    <xf numFmtId="0" fontId="5" fillId="0" borderId="0"/>
    <xf numFmtId="41" fontId="37" fillId="0" borderId="0" applyFont="0" applyFill="0" applyBorder="0" applyAlignment="0" applyProtection="0"/>
    <xf numFmtId="9" fontId="37" fillId="0" borderId="0" applyFont="0" applyFill="0" applyBorder="0" applyAlignment="0" applyProtection="0"/>
    <xf numFmtId="0" fontId="3" fillId="0" borderId="0"/>
  </cellStyleXfs>
  <cellXfs count="1155">
    <xf numFmtId="0" fontId="0" fillId="0" borderId="0" xfId="0"/>
    <xf numFmtId="0" fontId="6" fillId="0" borderId="0" xfId="0" applyFont="1"/>
    <xf numFmtId="0" fontId="6" fillId="0" borderId="0" xfId="0" applyFont="1" applyAlignment="1">
      <alignment horizontal="left"/>
    </xf>
    <xf numFmtId="0" fontId="7" fillId="0" borderId="0" xfId="0" applyFont="1"/>
    <xf numFmtId="0" fontId="6" fillId="0" borderId="0" xfId="0" applyFont="1" applyAlignment="1">
      <alignment horizontal="center"/>
    </xf>
    <xf numFmtId="0" fontId="0" fillId="0" borderId="0" xfId="0" applyAlignment="1">
      <alignment horizontal="left"/>
    </xf>
    <xf numFmtId="0" fontId="6" fillId="0" borderId="0" xfId="0" applyFont="1" applyAlignment="1">
      <alignment vertical="top"/>
    </xf>
    <xf numFmtId="3" fontId="0" fillId="0" borderId="0" xfId="0" applyNumberFormat="1"/>
    <xf numFmtId="3" fontId="6" fillId="0" borderId="0" xfId="0" applyNumberFormat="1" applyFont="1"/>
    <xf numFmtId="3" fontId="6" fillId="0" borderId="0" xfId="0" applyNumberFormat="1" applyFont="1" applyAlignment="1">
      <alignment horizontal="right"/>
    </xf>
    <xf numFmtId="0" fontId="6" fillId="0" borderId="0" xfId="0" applyFont="1" applyAlignment="1">
      <alignment vertical="justify"/>
    </xf>
    <xf numFmtId="0" fontId="8" fillId="0" borderId="0" xfId="0" applyFont="1" applyAlignment="1">
      <alignment vertical="justify"/>
    </xf>
    <xf numFmtId="3" fontId="6" fillId="0" borderId="0" xfId="0" applyNumberFormat="1" applyFont="1" applyAlignment="1">
      <alignment vertical="justify"/>
    </xf>
    <xf numFmtId="0" fontId="7" fillId="0" borderId="0" xfId="0" applyFont="1" applyAlignment="1">
      <alignment vertical="justify"/>
    </xf>
    <xf numFmtId="0" fontId="7" fillId="0" borderId="0" xfId="0" applyFont="1" applyAlignment="1">
      <alignment vertical="justify" wrapText="1"/>
    </xf>
    <xf numFmtId="0" fontId="11" fillId="0" borderId="0" xfId="0" applyFont="1"/>
    <xf numFmtId="0" fontId="0" fillId="0" borderId="0" xfId="0" applyAlignment="1">
      <alignment horizontal="center"/>
    </xf>
    <xf numFmtId="167" fontId="6" fillId="0" borderId="0" xfId="1" applyNumberFormat="1" applyFont="1" applyAlignment="1">
      <alignment vertical="justify"/>
    </xf>
    <xf numFmtId="167" fontId="6" fillId="0" borderId="0" xfId="0" applyNumberFormat="1" applyFont="1" applyAlignment="1">
      <alignment vertical="justify"/>
    </xf>
    <xf numFmtId="165" fontId="6" fillId="0" borderId="0" xfId="0" applyNumberFormat="1" applyFont="1" applyAlignment="1">
      <alignment vertical="justify"/>
    </xf>
    <xf numFmtId="0" fontId="0" fillId="0" borderId="2" xfId="0" applyBorder="1" applyAlignment="1">
      <alignment horizontal="center"/>
    </xf>
    <xf numFmtId="0" fontId="0" fillId="0" borderId="0" xfId="0" applyAlignment="1">
      <alignment vertical="top"/>
    </xf>
    <xf numFmtId="167" fontId="9" fillId="0" borderId="0" xfId="1" applyNumberFormat="1" applyFont="1" applyBorder="1"/>
    <xf numFmtId="165" fontId="6" fillId="0" borderId="0" xfId="0" applyNumberFormat="1" applyFont="1"/>
    <xf numFmtId="167" fontId="0" fillId="0" borderId="0" xfId="0" applyNumberFormat="1"/>
    <xf numFmtId="0" fontId="17" fillId="0" borderId="0" xfId="0" applyFont="1"/>
    <xf numFmtId="167" fontId="0" fillId="0" borderId="0" xfId="1" applyNumberFormat="1" applyFont="1"/>
    <xf numFmtId="167" fontId="9" fillId="0" borderId="0" xfId="1" applyNumberFormat="1" applyFont="1" applyAlignment="1">
      <alignment horizontal="center"/>
    </xf>
    <xf numFmtId="167" fontId="9" fillId="0" borderId="0" xfId="1" applyNumberFormat="1" applyFont="1" applyBorder="1" applyAlignment="1">
      <alignment horizontal="center"/>
    </xf>
    <xf numFmtId="0" fontId="0" fillId="0" borderId="0" xfId="0" applyAlignment="1">
      <alignment horizontal="right"/>
    </xf>
    <xf numFmtId="1" fontId="0" fillId="0" borderId="0" xfId="0" applyNumberFormat="1"/>
    <xf numFmtId="165" fontId="0" fillId="0" borderId="0" xfId="1" applyFont="1"/>
    <xf numFmtId="165" fontId="0" fillId="0" borderId="0" xfId="0" applyNumberFormat="1"/>
    <xf numFmtId="165" fontId="0" fillId="0" borderId="0" xfId="1" applyFont="1" applyBorder="1"/>
    <xf numFmtId="0" fontId="9" fillId="0" borderId="0" xfId="0" applyFont="1"/>
    <xf numFmtId="165" fontId="6" fillId="0" borderId="0" xfId="1" applyFont="1" applyBorder="1" applyAlignment="1">
      <alignment horizontal="right"/>
    </xf>
    <xf numFmtId="165" fontId="6" fillId="0" borderId="0" xfId="1" applyFont="1" applyAlignment="1">
      <alignment vertical="justify"/>
    </xf>
    <xf numFmtId="165" fontId="0" fillId="0" borderId="0" xfId="1" applyFont="1" applyAlignment="1"/>
    <xf numFmtId="165" fontId="9" fillId="0" borderId="0" xfId="1" applyFont="1" applyBorder="1" applyAlignment="1"/>
    <xf numFmtId="165" fontId="9" fillId="0" borderId="0" xfId="1" applyFont="1" applyAlignment="1"/>
    <xf numFmtId="0" fontId="9" fillId="0" borderId="0" xfId="0" applyFont="1" applyAlignment="1">
      <alignment horizontal="center"/>
    </xf>
    <xf numFmtId="0" fontId="9" fillId="0" borderId="2" xfId="0" applyFont="1" applyBorder="1" applyAlignment="1">
      <alignment horizontal="center"/>
    </xf>
    <xf numFmtId="0" fontId="9" fillId="0" borderId="0" xfId="0" applyFont="1" applyAlignment="1">
      <alignment horizontal="left"/>
    </xf>
    <xf numFmtId="0" fontId="9" fillId="0" borderId="2" xfId="0" applyFont="1" applyBorder="1"/>
    <xf numFmtId="0" fontId="9" fillId="0" borderId="1" xfId="0" applyFont="1" applyBorder="1"/>
    <xf numFmtId="3" fontId="9" fillId="0" borderId="0" xfId="0" applyNumberFormat="1" applyFont="1"/>
    <xf numFmtId="0" fontId="0" fillId="0" borderId="0" xfId="0" applyAlignment="1">
      <alignment horizontal="center" vertical="top"/>
    </xf>
    <xf numFmtId="0" fontId="0" fillId="0" borderId="2" xfId="0" applyBorder="1" applyAlignment="1">
      <alignment horizontal="center" vertical="top"/>
    </xf>
    <xf numFmtId="0" fontId="11" fillId="0" borderId="2" xfId="0" applyFont="1" applyBorder="1" applyAlignment="1">
      <alignment vertical="top"/>
    </xf>
    <xf numFmtId="169" fontId="0" fillId="0" borderId="2" xfId="9" applyNumberFormat="1" applyFont="1" applyBorder="1" applyAlignment="1">
      <alignment horizontal="center"/>
    </xf>
    <xf numFmtId="3" fontId="0" fillId="0" borderId="2" xfId="0" applyNumberFormat="1" applyBorder="1" applyAlignment="1">
      <alignment horizontal="center"/>
    </xf>
    <xf numFmtId="3" fontId="0" fillId="0" borderId="2" xfId="0" applyNumberFormat="1" applyBorder="1"/>
    <xf numFmtId="0" fontId="9" fillId="2" borderId="24" xfId="3" applyFill="1" applyBorder="1" applyAlignment="1">
      <alignment horizontal="center" vertical="center"/>
    </xf>
    <xf numFmtId="0" fontId="19" fillId="2" borderId="24" xfId="3" applyFont="1" applyFill="1" applyBorder="1" applyAlignment="1">
      <alignment vertical="center" wrapText="1"/>
    </xf>
    <xf numFmtId="168" fontId="9" fillId="2" borderId="24" xfId="3" applyNumberFormat="1" applyFill="1" applyBorder="1" applyAlignment="1">
      <alignment horizontal="center" vertical="center"/>
    </xf>
    <xf numFmtId="167" fontId="9" fillId="3" borderId="24" xfId="10" applyNumberFormat="1" applyFont="1" applyFill="1" applyBorder="1" applyAlignment="1">
      <alignment horizontal="centerContinuous" vertical="center"/>
    </xf>
    <xf numFmtId="165" fontId="9" fillId="2" borderId="24" xfId="11" applyFont="1" applyFill="1" applyBorder="1" applyAlignment="1">
      <alignment vertical="center"/>
    </xf>
    <xf numFmtId="0" fontId="20" fillId="2" borderId="25" xfId="0" quotePrefix="1" applyFont="1" applyFill="1" applyBorder="1" applyAlignment="1">
      <alignment horizontal="left" vertical="center" wrapText="1"/>
    </xf>
    <xf numFmtId="0" fontId="20" fillId="2" borderId="24" xfId="0" applyFont="1" applyFill="1" applyBorder="1" applyAlignment="1">
      <alignment horizontal="center" vertical="center"/>
    </xf>
    <xf numFmtId="4" fontId="20" fillId="2" borderId="24" xfId="12" applyNumberFormat="1" applyFont="1" applyFill="1" applyBorder="1" applyAlignment="1">
      <alignment horizontal="center" vertical="center"/>
    </xf>
    <xf numFmtId="167" fontId="20" fillId="2" borderId="24" xfId="11" applyNumberFormat="1" applyFont="1" applyFill="1" applyBorder="1" applyAlignment="1">
      <alignment horizontal="right" vertical="center"/>
    </xf>
    <xf numFmtId="165" fontId="20" fillId="2" borderId="24" xfId="11" applyFont="1" applyFill="1" applyBorder="1" applyAlignment="1">
      <alignment horizontal="right" vertical="center"/>
    </xf>
    <xf numFmtId="0" fontId="9" fillId="2" borderId="24" xfId="3" applyFill="1" applyBorder="1" applyAlignment="1">
      <alignment vertical="center" wrapText="1"/>
    </xf>
    <xf numFmtId="167" fontId="9" fillId="3" borderId="24" xfId="10" applyNumberFormat="1" applyFont="1" applyFill="1" applyBorder="1" applyAlignment="1">
      <alignment horizontal="right" vertical="center"/>
    </xf>
    <xf numFmtId="165" fontId="9" fillId="2" borderId="24" xfId="11" applyFont="1" applyFill="1" applyBorder="1" applyAlignment="1">
      <alignment horizontal="right" vertical="center"/>
    </xf>
    <xf numFmtId="1" fontId="9" fillId="2" borderId="24" xfId="3" applyNumberFormat="1" applyFill="1" applyBorder="1" applyAlignment="1">
      <alignment horizontal="center" vertical="center"/>
    </xf>
    <xf numFmtId="0" fontId="13" fillId="2" borderId="24" xfId="3" applyFont="1" applyFill="1" applyBorder="1" applyAlignment="1">
      <alignment horizontal="left" vertical="center" wrapText="1"/>
    </xf>
    <xf numFmtId="0" fontId="9" fillId="2" borderId="24" xfId="3" applyFill="1" applyBorder="1" applyAlignment="1">
      <alignment horizontal="left" vertical="center" wrapText="1"/>
    </xf>
    <xf numFmtId="165" fontId="9" fillId="2" borderId="24" xfId="11" applyFont="1" applyFill="1" applyBorder="1" applyAlignment="1">
      <alignment horizontal="center" vertical="center"/>
    </xf>
    <xf numFmtId="0" fontId="19" fillId="2" borderId="24" xfId="0" applyFont="1" applyFill="1" applyBorder="1" applyAlignment="1">
      <alignment vertical="center" wrapText="1"/>
    </xf>
    <xf numFmtId="0" fontId="9" fillId="2" borderId="24" xfId="0" applyFont="1" applyFill="1" applyBorder="1" applyAlignment="1">
      <alignment horizontal="center" vertical="center"/>
    </xf>
    <xf numFmtId="2" fontId="9" fillId="2" borderId="24" xfId="0" applyNumberFormat="1" applyFont="1" applyFill="1" applyBorder="1" applyAlignment="1">
      <alignment horizontal="center" vertical="center"/>
    </xf>
    <xf numFmtId="167" fontId="9" fillId="3" borderId="24" xfId="11" applyNumberFormat="1" applyFont="1" applyFill="1" applyBorder="1" applyAlignment="1">
      <alignment vertical="center"/>
    </xf>
    <xf numFmtId="0" fontId="21" fillId="0" borderId="25" xfId="0" applyFont="1" applyBorder="1" applyAlignment="1">
      <alignment vertical="center" wrapText="1"/>
    </xf>
    <xf numFmtId="0" fontId="9" fillId="0" borderId="24" xfId="0" applyFont="1" applyBorder="1" applyAlignment="1">
      <alignment horizontal="center" vertical="center"/>
    </xf>
    <xf numFmtId="0" fontId="0" fillId="0" borderId="25" xfId="0" quotePrefix="1" applyBorder="1" applyAlignment="1">
      <alignment horizontal="left" vertical="center" wrapText="1"/>
    </xf>
    <xf numFmtId="169" fontId="9" fillId="0" borderId="2" xfId="13" applyNumberFormat="1" applyFont="1" applyBorder="1" applyAlignment="1">
      <alignment horizontal="center" vertical="center"/>
    </xf>
    <xf numFmtId="0" fontId="9" fillId="0" borderId="25" xfId="0" quotePrefix="1" applyFont="1" applyBorder="1" applyAlignment="1">
      <alignment horizontal="left" vertical="center" wrapText="1"/>
    </xf>
    <xf numFmtId="169" fontId="9" fillId="0" borderId="0" xfId="13" applyNumberFormat="1" applyFont="1" applyBorder="1" applyAlignment="1">
      <alignment horizontal="center" vertical="center"/>
    </xf>
    <xf numFmtId="0" fontId="22" fillId="0" borderId="25" xfId="0" applyFont="1" applyBorder="1" applyAlignment="1">
      <alignment vertical="center" wrapText="1"/>
    </xf>
    <xf numFmtId="0" fontId="20" fillId="0" borderId="24" xfId="0" applyFont="1" applyBorder="1" applyAlignment="1">
      <alignment horizontal="left" vertical="center"/>
    </xf>
    <xf numFmtId="2" fontId="20" fillId="0" borderId="24" xfId="11" applyNumberFormat="1" applyFont="1" applyBorder="1" applyAlignment="1">
      <alignment horizontal="right" vertical="center"/>
    </xf>
    <xf numFmtId="3" fontId="20" fillId="0" borderId="24" xfId="11" applyNumberFormat="1" applyFont="1" applyBorder="1" applyAlignment="1">
      <alignment horizontal="right" vertical="center"/>
    </xf>
    <xf numFmtId="165" fontId="20" fillId="0" borderId="24" xfId="11" applyFont="1" applyBorder="1" applyAlignment="1">
      <alignment horizontal="right" vertical="center"/>
    </xf>
    <xf numFmtId="0" fontId="9" fillId="0" borderId="2" xfId="0" applyFont="1" applyBorder="1" applyAlignment="1">
      <alignment horizontal="center" vertical="center"/>
    </xf>
    <xf numFmtId="0" fontId="13" fillId="0" borderId="26" xfId="0" applyFont="1" applyBorder="1" applyAlignment="1">
      <alignment horizontal="left" vertical="center" wrapText="1"/>
    </xf>
    <xf numFmtId="168" fontId="9" fillId="0" borderId="25" xfId="0" applyNumberFormat="1" applyFont="1" applyBorder="1" applyAlignment="1">
      <alignment horizontal="center" vertical="center"/>
    </xf>
    <xf numFmtId="0" fontId="9" fillId="0" borderId="26" xfId="0" applyFont="1" applyBorder="1" applyAlignment="1">
      <alignment horizontal="left" vertical="center" wrapText="1"/>
    </xf>
    <xf numFmtId="2" fontId="9" fillId="0" borderId="25" xfId="0" applyNumberFormat="1" applyFont="1" applyBorder="1" applyAlignment="1">
      <alignment horizontal="center" vertical="center"/>
    </xf>
    <xf numFmtId="165" fontId="9" fillId="0" borderId="2" xfId="11" applyFont="1" applyFill="1" applyBorder="1" applyAlignment="1">
      <alignment horizontal="right" vertical="center"/>
    </xf>
    <xf numFmtId="0" fontId="21" fillId="0" borderId="26" xfId="0" applyFont="1" applyBorder="1" applyAlignment="1">
      <alignment vertical="center" wrapText="1"/>
    </xf>
    <xf numFmtId="169" fontId="9" fillId="0" borderId="2" xfId="13" applyNumberFormat="1" applyFont="1" applyBorder="1" applyAlignment="1">
      <alignment horizontal="right" vertical="center"/>
    </xf>
    <xf numFmtId="0" fontId="9" fillId="0" borderId="22" xfId="0" applyFont="1" applyBorder="1" applyAlignment="1">
      <alignment horizontal="center" vertical="center"/>
    </xf>
    <xf numFmtId="0" fontId="9" fillId="0" borderId="22" xfId="0" applyFont="1" applyBorder="1" applyAlignment="1">
      <alignment horizontal="left" vertical="center" wrapText="1"/>
    </xf>
    <xf numFmtId="2" fontId="9" fillId="0" borderId="22" xfId="0" applyNumberFormat="1" applyFont="1" applyBorder="1" applyAlignment="1">
      <alignment horizontal="center" vertical="center"/>
    </xf>
    <xf numFmtId="169" fontId="9" fillId="0" borderId="22" xfId="13" applyNumberFormat="1" applyFont="1" applyBorder="1" applyAlignment="1">
      <alignment horizontal="right" vertical="center"/>
    </xf>
    <xf numFmtId="165" fontId="9" fillId="2" borderId="2" xfId="11" applyFont="1" applyFill="1" applyBorder="1" applyAlignment="1">
      <alignment horizontal="center" vertical="center"/>
    </xf>
    <xf numFmtId="0" fontId="21" fillId="2" borderId="0" xfId="0" applyFont="1" applyFill="1" applyAlignment="1">
      <alignment horizontal="left" vertical="center" wrapText="1"/>
    </xf>
    <xf numFmtId="3" fontId="9" fillId="2" borderId="24" xfId="0" applyNumberFormat="1" applyFont="1" applyFill="1" applyBorder="1" applyAlignment="1">
      <alignment horizontal="center" vertical="center"/>
    </xf>
    <xf numFmtId="3" fontId="9" fillId="3" borderId="24" xfId="0" applyNumberFormat="1" applyFont="1" applyFill="1" applyBorder="1" applyAlignment="1">
      <alignment horizontal="center" vertical="center"/>
    </xf>
    <xf numFmtId="0" fontId="13" fillId="0" borderId="24" xfId="0" applyFont="1" applyBorder="1" applyAlignment="1">
      <alignment horizontal="left" vertical="center" wrapText="1"/>
    </xf>
    <xf numFmtId="0" fontId="9" fillId="2" borderId="25" xfId="0" applyFont="1" applyFill="1" applyBorder="1" applyAlignment="1">
      <alignment horizontal="left" vertical="center" wrapText="1"/>
    </xf>
    <xf numFmtId="4" fontId="9" fillId="2" borderId="24" xfId="0" applyNumberFormat="1" applyFont="1" applyFill="1" applyBorder="1" applyAlignment="1">
      <alignment horizontal="center" vertical="center"/>
    </xf>
    <xf numFmtId="0" fontId="9" fillId="0" borderId="26" xfId="0" quotePrefix="1" applyFont="1" applyBorder="1" applyAlignment="1">
      <alignment horizontal="left" vertical="center" wrapText="1"/>
    </xf>
    <xf numFmtId="169" fontId="0" fillId="0" borderId="2" xfId="13" applyNumberFormat="1" applyFont="1" applyBorder="1" applyAlignment="1">
      <alignment horizontal="center" vertical="center"/>
    </xf>
    <xf numFmtId="2" fontId="9" fillId="0" borderId="2" xfId="0" applyNumberFormat="1" applyFont="1" applyBorder="1" applyAlignment="1">
      <alignment horizontal="center" vertical="center"/>
    </xf>
    <xf numFmtId="0" fontId="9" fillId="2" borderId="2" xfId="0" applyFont="1" applyFill="1" applyBorder="1" applyAlignment="1">
      <alignment horizontal="center" vertical="center"/>
    </xf>
    <xf numFmtId="0" fontId="21" fillId="2" borderId="2" xfId="0" applyFont="1" applyFill="1" applyBorder="1" applyAlignment="1">
      <alignment vertical="center"/>
    </xf>
    <xf numFmtId="168" fontId="9" fillId="2" borderId="2" xfId="0" applyNumberFormat="1" applyFont="1" applyFill="1" applyBorder="1" applyAlignment="1">
      <alignment horizontal="center" vertical="center"/>
    </xf>
    <xf numFmtId="167" fontId="9" fillId="2" borderId="2" xfId="11" applyNumberFormat="1" applyFont="1" applyFill="1" applyBorder="1" applyAlignment="1">
      <alignment horizontal="right" vertical="center"/>
    </xf>
    <xf numFmtId="170" fontId="9" fillId="2" borderId="2" xfId="11" applyNumberFormat="1" applyFont="1" applyFill="1" applyBorder="1" applyAlignment="1">
      <alignment horizontal="right" vertical="center"/>
    </xf>
    <xf numFmtId="0" fontId="13" fillId="2" borderId="2" xfId="0" quotePrefix="1" applyFont="1" applyFill="1" applyBorder="1" applyAlignment="1">
      <alignment horizontal="left" vertical="center" wrapText="1"/>
    </xf>
    <xf numFmtId="0" fontId="9" fillId="2" borderId="2" xfId="0" applyFont="1" applyFill="1" applyBorder="1" applyAlignment="1">
      <alignment horizontal="left" vertical="center" wrapText="1"/>
    </xf>
    <xf numFmtId="4" fontId="9" fillId="2" borderId="2" xfId="0" applyNumberFormat="1" applyFont="1" applyFill="1" applyBorder="1" applyAlignment="1">
      <alignment horizontal="center" vertical="center"/>
    </xf>
    <xf numFmtId="0" fontId="19" fillId="2" borderId="26" xfId="0" applyFont="1" applyFill="1" applyBorder="1" applyAlignment="1">
      <alignment horizontal="left" vertical="center" wrapText="1"/>
    </xf>
    <xf numFmtId="2" fontId="9" fillId="2" borderId="25" xfId="0" applyNumberFormat="1" applyFont="1" applyFill="1" applyBorder="1" applyAlignment="1">
      <alignment horizontal="center" vertical="center"/>
    </xf>
    <xf numFmtId="169" fontId="9" fillId="2" borderId="2" xfId="13" applyNumberFormat="1" applyFont="1" applyFill="1" applyBorder="1" applyAlignment="1">
      <alignment horizontal="right" vertical="center"/>
    </xf>
    <xf numFmtId="0" fontId="21" fillId="2" borderId="26" xfId="0" applyFont="1" applyFill="1" applyBorder="1" applyAlignment="1">
      <alignment horizontal="left" vertical="center" wrapText="1"/>
    </xf>
    <xf numFmtId="0" fontId="21" fillId="2" borderId="26" xfId="0" applyFont="1" applyFill="1" applyBorder="1" applyAlignment="1">
      <alignment vertical="center"/>
    </xf>
    <xf numFmtId="0" fontId="13" fillId="2" borderId="26" xfId="0" applyFont="1" applyFill="1" applyBorder="1" applyAlignment="1">
      <alignment horizontal="left" vertical="center" wrapText="1"/>
    </xf>
    <xf numFmtId="169" fontId="9" fillId="2" borderId="22" xfId="13" applyNumberFormat="1" applyFont="1" applyFill="1" applyBorder="1" applyAlignment="1">
      <alignment horizontal="right" vertical="center"/>
    </xf>
    <xf numFmtId="0" fontId="9" fillId="2" borderId="26" xfId="0" applyFont="1" applyFill="1" applyBorder="1" applyAlignment="1">
      <alignment horizontal="left" vertical="center" wrapText="1"/>
    </xf>
    <xf numFmtId="169" fontId="9" fillId="2" borderId="22" xfId="13" applyNumberFormat="1" applyFont="1" applyFill="1" applyBorder="1" applyAlignment="1">
      <alignment horizontal="center" vertical="center"/>
    </xf>
    <xf numFmtId="0" fontId="9" fillId="2" borderId="26" xfId="0" applyFont="1" applyFill="1" applyBorder="1" applyAlignment="1">
      <alignment vertical="center"/>
    </xf>
    <xf numFmtId="0" fontId="11" fillId="2" borderId="28" xfId="3" applyFont="1" applyFill="1" applyBorder="1" applyAlignment="1">
      <alignment horizontal="left" vertical="center" wrapText="1"/>
    </xf>
    <xf numFmtId="0" fontId="11" fillId="2" borderId="28" xfId="3" applyFont="1" applyFill="1" applyBorder="1" applyAlignment="1">
      <alignment horizontal="center" vertical="center"/>
    </xf>
    <xf numFmtId="1" fontId="11" fillId="2" borderId="28" xfId="3" applyNumberFormat="1" applyFont="1" applyFill="1" applyBorder="1" applyAlignment="1">
      <alignment horizontal="center" vertical="center"/>
    </xf>
    <xf numFmtId="167" fontId="11" fillId="3" borderId="27" xfId="10" applyNumberFormat="1" applyFont="1" applyFill="1" applyBorder="1" applyAlignment="1">
      <alignment horizontal="right" vertical="center"/>
    </xf>
    <xf numFmtId="165" fontId="11" fillId="3" borderId="29" xfId="11" applyFont="1" applyFill="1" applyBorder="1" applyAlignment="1">
      <alignment horizontal="right" vertical="center"/>
    </xf>
    <xf numFmtId="0" fontId="19" fillId="2" borderId="26" xfId="0" applyFont="1" applyFill="1" applyBorder="1" applyAlignment="1">
      <alignment vertical="center"/>
    </xf>
    <xf numFmtId="0" fontId="13" fillId="2" borderId="26" xfId="0" quotePrefix="1" applyFont="1" applyFill="1" applyBorder="1" applyAlignment="1">
      <alignment horizontal="left" vertical="center" wrapText="1"/>
    </xf>
    <xf numFmtId="0" fontId="9" fillId="2" borderId="2" xfId="0" quotePrefix="1" applyFont="1" applyFill="1" applyBorder="1" applyAlignment="1">
      <alignment horizontal="center" vertical="center"/>
    </xf>
    <xf numFmtId="0" fontId="21" fillId="2" borderId="24" xfId="0" applyFont="1" applyFill="1" applyBorder="1" applyAlignment="1">
      <alignment vertical="center"/>
    </xf>
    <xf numFmtId="166" fontId="9" fillId="2" borderId="24" xfId="0" applyNumberFormat="1" applyFont="1" applyFill="1" applyBorder="1" applyAlignment="1">
      <alignment horizontal="center" vertical="center"/>
    </xf>
    <xf numFmtId="167" fontId="9" fillId="2" borderId="25" xfId="11" applyNumberFormat="1" applyFont="1" applyFill="1" applyBorder="1" applyAlignment="1">
      <alignment horizontal="right" vertical="center"/>
    </xf>
    <xf numFmtId="170" fontId="9" fillId="2" borderId="24" xfId="11" applyNumberFormat="1" applyFont="1" applyFill="1" applyBorder="1" applyAlignment="1">
      <alignment horizontal="right" vertical="center"/>
    </xf>
    <xf numFmtId="0" fontId="13" fillId="2" borderId="24" xfId="0" applyFont="1" applyFill="1" applyBorder="1" applyAlignment="1">
      <alignment horizontal="left" vertical="center" wrapText="1"/>
    </xf>
    <xf numFmtId="0" fontId="9" fillId="2" borderId="24" xfId="0" applyFont="1" applyFill="1" applyBorder="1" applyAlignment="1">
      <alignment horizontal="left" vertical="center" wrapText="1"/>
    </xf>
    <xf numFmtId="167" fontId="9" fillId="2" borderId="24" xfId="11" applyNumberFormat="1" applyFont="1" applyFill="1" applyBorder="1" applyAlignment="1">
      <alignment horizontal="right" vertical="center"/>
    </xf>
    <xf numFmtId="0" fontId="20" fillId="2" borderId="24" xfId="0" applyFont="1" applyFill="1" applyBorder="1" applyAlignment="1">
      <alignment horizontal="left" vertical="center" wrapText="1"/>
    </xf>
    <xf numFmtId="167" fontId="9" fillId="2" borderId="24" xfId="11" applyNumberFormat="1" applyFont="1" applyFill="1" applyBorder="1" applyAlignment="1">
      <alignment vertical="center"/>
    </xf>
    <xf numFmtId="170" fontId="9" fillId="2" borderId="24" xfId="11" applyNumberFormat="1" applyFont="1" applyFill="1" applyBorder="1" applyAlignment="1">
      <alignment vertical="center"/>
    </xf>
    <xf numFmtId="0" fontId="19" fillId="2" borderId="25" xfId="0" applyFont="1" applyFill="1" applyBorder="1" applyAlignment="1">
      <alignment vertical="center"/>
    </xf>
    <xf numFmtId="0" fontId="23" fillId="2" borderId="7" xfId="3" applyFont="1" applyFill="1" applyBorder="1" applyAlignment="1">
      <alignment vertical="center" wrapText="1"/>
    </xf>
    <xf numFmtId="0" fontId="13" fillId="2" borderId="25" xfId="3" applyFont="1" applyFill="1" applyBorder="1" applyAlignment="1">
      <alignment horizontal="left" vertical="center" wrapText="1"/>
    </xf>
    <xf numFmtId="0" fontId="9" fillId="2" borderId="2" xfId="0" applyFont="1" applyFill="1" applyBorder="1" applyAlignment="1">
      <alignment vertical="center"/>
    </xf>
    <xf numFmtId="2" fontId="9" fillId="2" borderId="2" xfId="0" applyNumberFormat="1" applyFont="1" applyFill="1" applyBorder="1" applyAlignment="1">
      <alignment horizontal="center" vertical="center"/>
    </xf>
    <xf numFmtId="167" fontId="9" fillId="2" borderId="2" xfId="11" applyNumberFormat="1" applyFont="1" applyFill="1" applyBorder="1" applyAlignment="1">
      <alignment vertical="center"/>
    </xf>
    <xf numFmtId="170" fontId="9" fillId="2" borderId="2" xfId="11" applyNumberFormat="1" applyFont="1" applyFill="1" applyBorder="1" applyAlignment="1">
      <alignment vertical="center"/>
    </xf>
    <xf numFmtId="0" fontId="20" fillId="2" borderId="2" xfId="0" applyFont="1" applyFill="1" applyBorder="1" applyAlignment="1">
      <alignment horizontal="center" vertical="center"/>
    </xf>
    <xf numFmtId="0" fontId="19" fillId="2" borderId="2" xfId="0" applyFont="1" applyFill="1" applyBorder="1" applyAlignment="1">
      <alignment horizontal="left" vertical="center"/>
    </xf>
    <xf numFmtId="2" fontId="20" fillId="2" borderId="2" xfId="0" applyNumberFormat="1" applyFont="1" applyFill="1" applyBorder="1" applyAlignment="1">
      <alignment horizontal="center" vertical="center"/>
    </xf>
    <xf numFmtId="167" fontId="20" fillId="2" borderId="2" xfId="11" applyNumberFormat="1" applyFont="1" applyFill="1" applyBorder="1" applyAlignment="1">
      <alignment horizontal="right" vertical="center"/>
    </xf>
    <xf numFmtId="170" fontId="20" fillId="2" borderId="2" xfId="11" applyNumberFormat="1" applyFont="1" applyFill="1" applyBorder="1" applyAlignment="1">
      <alignment horizontal="right" vertical="center"/>
    </xf>
    <xf numFmtId="0" fontId="0" fillId="2" borderId="2" xfId="0" applyFill="1" applyBorder="1" applyAlignment="1">
      <alignment horizontal="center" vertical="center"/>
    </xf>
    <xf numFmtId="0" fontId="21" fillId="2" borderId="2" xfId="0" applyFont="1" applyFill="1" applyBorder="1" applyAlignment="1">
      <alignment vertical="center" wrapText="1"/>
    </xf>
    <xf numFmtId="169" fontId="9" fillId="2" borderId="2" xfId="13" applyNumberFormat="1" applyFont="1" applyFill="1" applyBorder="1" applyAlignment="1">
      <alignment horizontal="center" vertical="center"/>
    </xf>
    <xf numFmtId="0" fontId="13" fillId="2" borderId="2" xfId="0" applyFont="1" applyFill="1" applyBorder="1" applyAlignment="1">
      <alignment horizontal="left" vertical="center"/>
    </xf>
    <xf numFmtId="0" fontId="0" fillId="2" borderId="2" xfId="0" applyFill="1" applyBorder="1" applyAlignment="1">
      <alignment vertical="center" wrapText="1"/>
    </xf>
    <xf numFmtId="0" fontId="9" fillId="2" borderId="22" xfId="0" applyFont="1" applyFill="1" applyBorder="1" applyAlignment="1">
      <alignment horizontal="center" vertical="center"/>
    </xf>
    <xf numFmtId="0" fontId="0" fillId="2" borderId="22" xfId="0" applyFill="1" applyBorder="1" applyAlignment="1">
      <alignment vertical="center" wrapText="1"/>
    </xf>
    <xf numFmtId="0" fontId="0" fillId="2" borderId="22" xfId="0" applyFill="1" applyBorder="1" applyAlignment="1">
      <alignment horizontal="center" vertical="center"/>
    </xf>
    <xf numFmtId="2" fontId="9" fillId="2" borderId="22" xfId="0" applyNumberFormat="1" applyFont="1" applyFill="1" applyBorder="1" applyAlignment="1">
      <alignment horizontal="center" vertical="center"/>
    </xf>
    <xf numFmtId="0" fontId="9" fillId="0" borderId="2" xfId="0" applyFont="1" applyBorder="1" applyAlignment="1" applyProtection="1">
      <alignment horizontal="center" vertical="top"/>
      <protection locked="0"/>
    </xf>
    <xf numFmtId="0" fontId="11" fillId="0" borderId="2" xfId="0" applyFont="1" applyBorder="1" applyAlignment="1" applyProtection="1">
      <alignment horizontal="left" vertical="top" wrapText="1"/>
      <protection locked="0"/>
    </xf>
    <xf numFmtId="0" fontId="9" fillId="0" borderId="22" xfId="0" applyFont="1" applyBorder="1" applyAlignment="1" applyProtection="1">
      <alignment horizontal="center"/>
      <protection locked="0"/>
    </xf>
    <xf numFmtId="169" fontId="5" fillId="0" borderId="22" xfId="9" applyNumberFormat="1" applyFont="1" applyFill="1" applyBorder="1" applyAlignment="1" applyProtection="1">
      <alignment horizontal="center"/>
      <protection locked="0"/>
    </xf>
    <xf numFmtId="3" fontId="5" fillId="0" borderId="2" xfId="0" applyNumberFormat="1" applyFont="1" applyBorder="1" applyAlignment="1" applyProtection="1">
      <alignment horizontal="center"/>
      <protection locked="0"/>
    </xf>
    <xf numFmtId="0" fontId="9" fillId="0" borderId="2" xfId="0" applyFont="1" applyBorder="1" applyAlignment="1" applyProtection="1">
      <alignment vertical="top" wrapText="1"/>
      <protection locked="0"/>
    </xf>
    <xf numFmtId="169" fontId="5" fillId="0" borderId="2" xfId="9" applyNumberFormat="1" applyFont="1" applyFill="1" applyBorder="1" applyAlignment="1" applyProtection="1">
      <alignment horizontal="center"/>
      <protection locked="0"/>
    </xf>
    <xf numFmtId="0" fontId="0" fillId="0" borderId="0" xfId="0" applyAlignment="1">
      <alignment horizontal="center" vertical="center"/>
    </xf>
    <xf numFmtId="169" fontId="9" fillId="0" borderId="0" xfId="13" applyNumberFormat="1" applyFont="1" applyFill="1" applyBorder="1" applyAlignment="1">
      <alignment horizontal="center" vertical="center"/>
    </xf>
    <xf numFmtId="170" fontId="9" fillId="0" borderId="2" xfId="11" applyNumberFormat="1" applyFont="1" applyFill="1" applyBorder="1" applyAlignment="1">
      <alignment vertical="center"/>
    </xf>
    <xf numFmtId="2" fontId="9" fillId="3" borderId="24" xfId="3" quotePrefix="1" applyNumberFormat="1" applyFill="1" applyBorder="1" applyAlignment="1">
      <alignment horizontal="center" vertical="center"/>
    </xf>
    <xf numFmtId="0" fontId="19" fillId="2" borderId="24" xfId="3" applyFont="1" applyFill="1" applyBorder="1" applyAlignment="1">
      <alignment horizontal="left" vertical="center" wrapText="1"/>
    </xf>
    <xf numFmtId="0" fontId="9" fillId="0" borderId="24" xfId="3" applyBorder="1" applyAlignment="1">
      <alignment horizontal="center" vertical="center"/>
    </xf>
    <xf numFmtId="1" fontId="9" fillId="0" borderId="24" xfId="3" applyNumberFormat="1" applyBorder="1" applyAlignment="1">
      <alignment horizontal="center" vertical="center"/>
    </xf>
    <xf numFmtId="167" fontId="9" fillId="0" borderId="24" xfId="10" applyNumberFormat="1" applyFont="1" applyFill="1" applyBorder="1" applyAlignment="1">
      <alignment horizontal="right" vertical="center"/>
    </xf>
    <xf numFmtId="165" fontId="9" fillId="0" borderId="24" xfId="11" applyFont="1" applyFill="1" applyBorder="1" applyAlignment="1">
      <alignment horizontal="right" vertical="center"/>
    </xf>
    <xf numFmtId="0" fontId="24" fillId="2" borderId="24" xfId="3" applyFont="1" applyFill="1" applyBorder="1" applyAlignment="1">
      <alignment vertical="center" wrapText="1"/>
    </xf>
    <xf numFmtId="0" fontId="22" fillId="2" borderId="24" xfId="0" applyFont="1" applyFill="1" applyBorder="1" applyAlignment="1">
      <alignment vertical="center" wrapText="1"/>
    </xf>
    <xf numFmtId="0" fontId="20" fillId="2" borderId="24" xfId="0" applyFont="1" applyFill="1" applyBorder="1" applyAlignment="1">
      <alignment horizontal="left" vertical="center"/>
    </xf>
    <xf numFmtId="3" fontId="20" fillId="3" borderId="24" xfId="0" applyNumberFormat="1" applyFont="1" applyFill="1" applyBorder="1" applyAlignment="1">
      <alignment horizontal="right" vertical="center"/>
    </xf>
    <xf numFmtId="167" fontId="20" fillId="2" borderId="24" xfId="10" applyNumberFormat="1" applyFont="1" applyFill="1" applyBorder="1" applyAlignment="1">
      <alignment horizontal="right" vertical="center"/>
    </xf>
    <xf numFmtId="0" fontId="20" fillId="2" borderId="24" xfId="0" quotePrefix="1" applyFont="1" applyFill="1" applyBorder="1" applyAlignment="1">
      <alignment horizontal="center" vertical="center"/>
    </xf>
    <xf numFmtId="3" fontId="20" fillId="2" borderId="24" xfId="0" applyNumberFormat="1" applyFont="1" applyFill="1" applyBorder="1" applyAlignment="1">
      <alignment horizontal="center" vertical="center"/>
    </xf>
    <xf numFmtId="170" fontId="20" fillId="2" borderId="24" xfId="11" applyNumberFormat="1" applyFont="1" applyFill="1" applyBorder="1" applyAlignment="1">
      <alignment horizontal="right" vertical="center"/>
    </xf>
    <xf numFmtId="0" fontId="20" fillId="2" borderId="24" xfId="0" applyFont="1" applyFill="1" applyBorder="1" applyAlignment="1">
      <alignment vertical="center" wrapText="1"/>
    </xf>
    <xf numFmtId="171" fontId="20" fillId="2" borderId="24" xfId="11" applyNumberFormat="1" applyFont="1" applyFill="1" applyBorder="1" applyAlignment="1">
      <alignment horizontal="right" vertical="center"/>
    </xf>
    <xf numFmtId="0" fontId="20" fillId="0" borderId="24" xfId="0" applyFont="1" applyBorder="1" applyAlignment="1">
      <alignment horizontal="center" vertical="center"/>
    </xf>
    <xf numFmtId="0" fontId="20" fillId="0" borderId="24" xfId="0" applyFont="1" applyBorder="1" applyAlignment="1">
      <alignment vertical="center" wrapText="1"/>
    </xf>
    <xf numFmtId="3" fontId="20" fillId="0" borderId="24" xfId="0" applyNumberFormat="1" applyFont="1" applyBorder="1" applyAlignment="1">
      <alignment horizontal="center" vertical="center"/>
    </xf>
    <xf numFmtId="3" fontId="20" fillId="0" borderId="24" xfId="0" applyNumberFormat="1" applyFont="1" applyBorder="1" applyAlignment="1">
      <alignment horizontal="right" vertical="center"/>
    </xf>
    <xf numFmtId="165" fontId="20" fillId="0" borderId="24" xfId="11" applyFont="1" applyFill="1" applyBorder="1" applyAlignment="1">
      <alignment horizontal="right" vertical="center"/>
    </xf>
    <xf numFmtId="0" fontId="9" fillId="2" borderId="24" xfId="3" quotePrefix="1" applyFill="1" applyBorder="1" applyAlignment="1">
      <alignment horizontal="center" vertical="center"/>
    </xf>
    <xf numFmtId="0" fontId="13" fillId="2" borderId="24" xfId="0" quotePrefix="1" applyFont="1" applyFill="1" applyBorder="1" applyAlignment="1">
      <alignment horizontal="left" vertical="center" wrapText="1"/>
    </xf>
    <xf numFmtId="0" fontId="9" fillId="2" borderId="24" xfId="0" quotePrefix="1" applyFont="1" applyFill="1" applyBorder="1" applyAlignment="1">
      <alignment horizontal="center" vertical="center"/>
    </xf>
    <xf numFmtId="171" fontId="9" fillId="0" borderId="24" xfId="11" applyNumberFormat="1" applyFont="1" applyBorder="1" applyAlignment="1">
      <alignment horizontal="center" vertical="center"/>
    </xf>
    <xf numFmtId="0" fontId="18" fillId="2" borderId="24" xfId="0" quotePrefix="1" applyFont="1" applyFill="1" applyBorder="1" applyAlignment="1">
      <alignment horizontal="center" vertical="center"/>
    </xf>
    <xf numFmtId="0" fontId="18" fillId="2" borderId="24" xfId="0" applyFont="1" applyFill="1" applyBorder="1" applyAlignment="1">
      <alignment horizontal="left" vertical="center"/>
    </xf>
    <xf numFmtId="0" fontId="18" fillId="2" borderId="24" xfId="0" applyFont="1" applyFill="1" applyBorder="1" applyAlignment="1">
      <alignment horizontal="center" vertical="center"/>
    </xf>
    <xf numFmtId="3" fontId="18" fillId="2" borderId="24" xfId="0" applyNumberFormat="1" applyFont="1" applyFill="1" applyBorder="1" applyAlignment="1">
      <alignment horizontal="center" vertical="center"/>
    </xf>
    <xf numFmtId="169" fontId="18" fillId="2" borderId="22" xfId="13" applyNumberFormat="1" applyFont="1" applyFill="1" applyBorder="1" applyAlignment="1">
      <alignment horizontal="center" vertical="center"/>
    </xf>
    <xf numFmtId="165" fontId="18" fillId="2" borderId="24" xfId="11" applyFont="1" applyFill="1" applyBorder="1" applyAlignment="1">
      <alignment horizontal="right" vertical="center"/>
    </xf>
    <xf numFmtId="169" fontId="18" fillId="2" borderId="0" xfId="13" applyNumberFormat="1" applyFont="1" applyFill="1" applyBorder="1" applyAlignment="1">
      <alignment horizontal="center" vertical="center"/>
    </xf>
    <xf numFmtId="0" fontId="22" fillId="2" borderId="24" xfId="0" applyFont="1" applyFill="1" applyBorder="1" applyAlignment="1">
      <alignment vertical="center"/>
    </xf>
    <xf numFmtId="169" fontId="9" fillId="0" borderId="24" xfId="13" applyNumberFormat="1" applyFont="1" applyBorder="1" applyAlignment="1">
      <alignment horizontal="center" vertical="center"/>
    </xf>
    <xf numFmtId="0" fontId="25" fillId="2" borderId="24" xfId="0" applyFont="1" applyFill="1" applyBorder="1" applyAlignment="1">
      <alignment horizontal="left" vertical="center" wrapText="1"/>
    </xf>
    <xf numFmtId="4" fontId="20" fillId="2" borderId="24" xfId="0" applyNumberFormat="1" applyFont="1" applyFill="1" applyBorder="1" applyAlignment="1">
      <alignment horizontal="center" vertical="center"/>
    </xf>
    <xf numFmtId="0" fontId="24" fillId="0" borderId="25" xfId="0" applyFont="1" applyBorder="1" applyAlignment="1">
      <alignment horizontal="left" vertical="center" wrapText="1"/>
    </xf>
    <xf numFmtId="0" fontId="11" fillId="2" borderId="2" xfId="3" applyFont="1" applyFill="1" applyBorder="1" applyAlignment="1">
      <alignment horizontal="center" vertical="center"/>
    </xf>
    <xf numFmtId="1" fontId="11" fillId="2" borderId="0" xfId="3" applyNumberFormat="1" applyFont="1" applyFill="1" applyAlignment="1">
      <alignment horizontal="center" vertical="center"/>
    </xf>
    <xf numFmtId="167" fontId="11" fillId="3" borderId="22" xfId="10" applyNumberFormat="1" applyFont="1" applyFill="1" applyBorder="1" applyAlignment="1">
      <alignment horizontal="right" vertical="center"/>
    </xf>
    <xf numFmtId="165" fontId="11" fillId="3" borderId="2" xfId="11" applyFont="1" applyFill="1" applyBorder="1" applyAlignment="1">
      <alignment horizontal="right" vertical="center"/>
    </xf>
    <xf numFmtId="0" fontId="22" fillId="0" borderId="24" xfId="0" applyFont="1" applyBorder="1" applyAlignment="1">
      <alignment vertical="center" wrapText="1"/>
    </xf>
    <xf numFmtId="3" fontId="20" fillId="0" borderId="25" xfId="11" applyNumberFormat="1" applyFont="1" applyBorder="1" applyAlignment="1">
      <alignment horizontal="center" vertical="center"/>
    </xf>
    <xf numFmtId="3" fontId="20" fillId="0" borderId="22" xfId="11" applyNumberFormat="1" applyFont="1" applyBorder="1" applyAlignment="1">
      <alignment horizontal="right" vertical="center"/>
    </xf>
    <xf numFmtId="165" fontId="20" fillId="0" borderId="2" xfId="11" applyFont="1" applyBorder="1" applyAlignment="1">
      <alignment horizontal="right" vertical="center"/>
    </xf>
    <xf numFmtId="0" fontId="25" fillId="0" borderId="24" xfId="0" quotePrefix="1" applyFont="1" applyBorder="1" applyAlignment="1">
      <alignment horizontal="left" vertical="center" wrapText="1"/>
    </xf>
    <xf numFmtId="3" fontId="20" fillId="0" borderId="24" xfId="11" applyNumberFormat="1" applyFont="1" applyBorder="1" applyAlignment="1">
      <alignment horizontal="center" vertical="center"/>
    </xf>
    <xf numFmtId="170" fontId="20" fillId="0" borderId="24" xfId="11" applyNumberFormat="1" applyFont="1" applyBorder="1" applyAlignment="1">
      <alignment horizontal="right" vertical="center"/>
    </xf>
    <xf numFmtId="171" fontId="20" fillId="0" borderId="24" xfId="11" applyNumberFormat="1" applyFont="1" applyFill="1" applyBorder="1" applyAlignment="1">
      <alignment horizontal="right" vertical="center"/>
    </xf>
    <xf numFmtId="0" fontId="11" fillId="2" borderId="25" xfId="0" applyFont="1" applyFill="1" applyBorder="1" applyAlignment="1">
      <alignment vertical="center"/>
    </xf>
    <xf numFmtId="167" fontId="9" fillId="2" borderId="0" xfId="11" applyNumberFormat="1" applyFont="1" applyFill="1" applyBorder="1" applyAlignment="1">
      <alignment vertical="center"/>
    </xf>
    <xf numFmtId="0" fontId="9" fillId="2" borderId="25" xfId="0" applyFont="1" applyFill="1" applyBorder="1" applyAlignment="1">
      <alignment vertical="center"/>
    </xf>
    <xf numFmtId="1" fontId="9" fillId="2" borderId="24" xfId="0" applyNumberFormat="1" applyFont="1" applyFill="1" applyBorder="1" applyAlignment="1">
      <alignment horizontal="center" vertical="center"/>
    </xf>
    <xf numFmtId="0" fontId="24" fillId="2" borderId="24" xfId="0" applyFont="1" applyFill="1" applyBorder="1" applyAlignment="1">
      <alignment vertical="center"/>
    </xf>
    <xf numFmtId="0" fontId="20" fillId="2" borderId="24" xfId="0" quotePrefix="1" applyFont="1" applyFill="1" applyBorder="1" applyAlignment="1">
      <alignment horizontal="left" vertical="center"/>
    </xf>
    <xf numFmtId="168" fontId="20" fillId="2" borderId="24" xfId="0" applyNumberFormat="1" applyFont="1" applyFill="1" applyBorder="1" applyAlignment="1">
      <alignment horizontal="center" vertical="center"/>
    </xf>
    <xf numFmtId="0" fontId="9" fillId="0" borderId="25" xfId="0" applyFont="1" applyBorder="1" applyAlignment="1">
      <alignment horizontal="left" vertical="center" wrapText="1"/>
    </xf>
    <xf numFmtId="3" fontId="9" fillId="0" borderId="24" xfId="0" applyNumberFormat="1" applyFont="1" applyBorder="1" applyAlignment="1">
      <alignment horizontal="center" vertical="center"/>
    </xf>
    <xf numFmtId="3" fontId="9" fillId="0" borderId="24" xfId="0" applyNumberFormat="1" applyFont="1" applyBorder="1" applyAlignment="1">
      <alignment horizontal="right" vertical="center"/>
    </xf>
    <xf numFmtId="0" fontId="24" fillId="2" borderId="24" xfId="0" applyFont="1" applyFill="1" applyBorder="1" applyAlignment="1">
      <alignment vertical="center" wrapText="1"/>
    </xf>
    <xf numFmtId="0" fontId="9" fillId="0" borderId="24" xfId="0" quotePrefix="1" applyFont="1" applyBorder="1" applyAlignment="1">
      <alignment horizontal="left" vertical="center" wrapText="1"/>
    </xf>
    <xf numFmtId="0" fontId="26" fillId="0" borderId="24" xfId="0" applyFont="1" applyBorder="1" applyAlignment="1">
      <alignment horizontal="center" vertical="center"/>
    </xf>
    <xf numFmtId="3" fontId="26" fillId="0" borderId="24" xfId="0" applyNumberFormat="1" applyFont="1" applyBorder="1" applyAlignment="1">
      <alignment horizontal="center" vertical="center"/>
    </xf>
    <xf numFmtId="4" fontId="26" fillId="0" borderId="24" xfId="0" applyNumberFormat="1" applyFont="1" applyBorder="1" applyAlignment="1">
      <alignment horizontal="right" vertical="center"/>
    </xf>
    <xf numFmtId="0" fontId="19" fillId="0" borderId="24" xfId="0" applyFont="1" applyBorder="1" applyAlignment="1">
      <alignment horizontal="left" vertical="center" wrapText="1"/>
    </xf>
    <xf numFmtId="0" fontId="9" fillId="0" borderId="24" xfId="0" applyFont="1" applyBorder="1" applyAlignment="1">
      <alignment horizontal="left" vertical="center" wrapText="1"/>
    </xf>
    <xf numFmtId="4" fontId="9" fillId="0" borderId="24" xfId="0" applyNumberFormat="1" applyFont="1" applyBorder="1" applyAlignment="1">
      <alignment horizontal="right" vertical="center"/>
    </xf>
    <xf numFmtId="0" fontId="5" fillId="0" borderId="2" xfId="0" applyFont="1" applyBorder="1" applyAlignment="1" applyProtection="1">
      <alignment horizontal="center"/>
      <protection locked="0"/>
    </xf>
    <xf numFmtId="169" fontId="9" fillId="0" borderId="2" xfId="9" applyNumberFormat="1" applyFont="1" applyFill="1" applyBorder="1" applyAlignment="1" applyProtection="1">
      <alignment horizontal="center"/>
      <protection locked="0"/>
    </xf>
    <xf numFmtId="3" fontId="9" fillId="0" borderId="2" xfId="0" applyNumberFormat="1" applyFont="1" applyBorder="1" applyAlignment="1" applyProtection="1">
      <alignment horizontal="center"/>
      <protection locked="0"/>
    </xf>
    <xf numFmtId="3" fontId="9" fillId="0" borderId="2" xfId="9" applyNumberFormat="1" applyFont="1" applyFill="1" applyBorder="1" applyAlignment="1" applyProtection="1">
      <protection locked="0"/>
    </xf>
    <xf numFmtId="0" fontId="11" fillId="0" borderId="2" xfId="0" applyFont="1" applyBorder="1" applyAlignment="1" applyProtection="1">
      <alignment wrapText="1"/>
      <protection locked="0"/>
    </xf>
    <xf numFmtId="0" fontId="9" fillId="0" borderId="2" xfId="0" applyFont="1" applyBorder="1" applyAlignment="1" applyProtection="1">
      <alignment horizontal="right" wrapText="1"/>
      <protection locked="0"/>
    </xf>
    <xf numFmtId="165" fontId="9" fillId="2" borderId="2" xfId="11" applyFont="1" applyFill="1" applyBorder="1" applyAlignment="1">
      <alignment horizontal="right" vertical="center"/>
    </xf>
    <xf numFmtId="0" fontId="9" fillId="2" borderId="2" xfId="0" quotePrefix="1" applyFont="1" applyFill="1" applyBorder="1" applyAlignment="1">
      <alignment horizontal="left" vertical="center" wrapText="1"/>
    </xf>
    <xf numFmtId="0" fontId="9" fillId="2" borderId="2" xfId="0" applyFont="1" applyFill="1" applyBorder="1" applyAlignment="1">
      <alignment vertical="center" wrapText="1"/>
    </xf>
    <xf numFmtId="0" fontId="11" fillId="2" borderId="31" xfId="0" applyFont="1" applyFill="1" applyBorder="1" applyAlignment="1">
      <alignment horizontal="center" vertical="center"/>
    </xf>
    <xf numFmtId="167" fontId="11" fillId="2" borderId="32" xfId="11" quotePrefix="1" applyNumberFormat="1" applyFont="1" applyFill="1" applyBorder="1" applyAlignment="1">
      <alignment horizontal="right" vertical="center"/>
    </xf>
    <xf numFmtId="165" fontId="11" fillId="2" borderId="32" xfId="11" applyFont="1" applyFill="1" applyBorder="1" applyAlignment="1">
      <alignment horizontal="right" vertical="center"/>
    </xf>
    <xf numFmtId="169" fontId="0" fillId="0" borderId="0" xfId="9" applyNumberFormat="1" applyFont="1" applyAlignment="1">
      <alignment horizontal="center"/>
    </xf>
    <xf numFmtId="3" fontId="0" fillId="0" borderId="0" xfId="0" applyNumberFormat="1" applyAlignment="1">
      <alignment horizontal="center"/>
    </xf>
    <xf numFmtId="0" fontId="13" fillId="2" borderId="2" xfId="0" applyFont="1" applyFill="1" applyBorder="1" applyAlignment="1">
      <alignment horizontal="left" vertical="center" wrapText="1"/>
    </xf>
    <xf numFmtId="0" fontId="19" fillId="2" borderId="2" xfId="0" applyFont="1" applyFill="1" applyBorder="1" applyAlignment="1">
      <alignment vertical="center"/>
    </xf>
    <xf numFmtId="0" fontId="20" fillId="2" borderId="24" xfId="0" applyFont="1" applyFill="1" applyBorder="1" applyAlignment="1">
      <alignment vertical="center"/>
    </xf>
    <xf numFmtId="0" fontId="25" fillId="2" borderId="24" xfId="0" quotePrefix="1" applyFont="1" applyFill="1" applyBorder="1" applyAlignment="1">
      <alignment horizontal="left" vertical="center" wrapText="1"/>
    </xf>
    <xf numFmtId="0" fontId="9" fillId="2" borderId="2" xfId="0" applyFont="1" applyFill="1" applyBorder="1" applyAlignment="1">
      <alignment horizontal="left" vertical="center"/>
    </xf>
    <xf numFmtId="0" fontId="22" fillId="2" borderId="2" xfId="0" applyFont="1" applyFill="1" applyBorder="1" applyAlignment="1">
      <alignment vertical="center"/>
    </xf>
    <xf numFmtId="3" fontId="20"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0" fillId="2" borderId="2" xfId="0" applyFont="1" applyFill="1" applyBorder="1" applyAlignment="1">
      <alignment vertical="center"/>
    </xf>
    <xf numFmtId="0" fontId="24" fillId="2" borderId="2" xfId="0" applyFont="1" applyFill="1" applyBorder="1" applyAlignment="1">
      <alignment vertical="center"/>
    </xf>
    <xf numFmtId="0" fontId="20" fillId="2" borderId="2" xfId="0" quotePrefix="1" applyFont="1" applyFill="1" applyBorder="1" applyAlignment="1">
      <alignment horizontal="left" vertical="center" wrapText="1"/>
    </xf>
    <xf numFmtId="1" fontId="9" fillId="2" borderId="2" xfId="0" applyNumberFormat="1" applyFont="1" applyFill="1" applyBorder="1" applyAlignment="1">
      <alignment horizontal="center" vertical="center"/>
    </xf>
    <xf numFmtId="0" fontId="19" fillId="2" borderId="24" xfId="0" applyFont="1" applyFill="1" applyBorder="1" applyAlignment="1">
      <alignment horizontal="left" vertical="center" wrapText="1"/>
    </xf>
    <xf numFmtId="2" fontId="20" fillId="2" borderId="24" xfId="0" applyNumberFormat="1" applyFont="1" applyFill="1" applyBorder="1" applyAlignment="1">
      <alignment horizontal="center" vertical="center"/>
    </xf>
    <xf numFmtId="1" fontId="20" fillId="2" borderId="24" xfId="0" applyNumberFormat="1" applyFont="1" applyFill="1" applyBorder="1" applyAlignment="1">
      <alignment horizontal="center" vertical="center"/>
    </xf>
    <xf numFmtId="0" fontId="20" fillId="2" borderId="2" xfId="0" applyFont="1" applyFill="1" applyBorder="1" applyAlignment="1">
      <alignment vertical="center" wrapText="1"/>
    </xf>
    <xf numFmtId="1" fontId="20" fillId="2" borderId="2" xfId="0" applyNumberFormat="1" applyFont="1" applyFill="1" applyBorder="1" applyAlignment="1">
      <alignment horizontal="center" vertical="center"/>
    </xf>
    <xf numFmtId="0" fontId="11" fillId="0" borderId="2" xfId="0" applyFont="1" applyBorder="1" applyAlignment="1">
      <alignment vertical="top" wrapText="1"/>
    </xf>
    <xf numFmtId="0" fontId="9" fillId="0" borderId="2" xfId="0" applyFont="1" applyBorder="1" applyAlignment="1">
      <alignment horizontal="center" vertical="top"/>
    </xf>
    <xf numFmtId="0" fontId="0" fillId="0" borderId="31" xfId="0" applyBorder="1" applyAlignment="1">
      <alignment wrapText="1"/>
    </xf>
    <xf numFmtId="0" fontId="0" fillId="0" borderId="31" xfId="0" applyBorder="1" applyAlignment="1">
      <alignment horizontal="center"/>
    </xf>
    <xf numFmtId="169" fontId="0" fillId="0" borderId="31" xfId="9" applyNumberFormat="1" applyFont="1" applyBorder="1"/>
    <xf numFmtId="3" fontId="9" fillId="2" borderId="2" xfId="0" applyNumberFormat="1" applyFont="1" applyFill="1" applyBorder="1" applyAlignment="1">
      <alignment horizontal="right" vertical="center"/>
    </xf>
    <xf numFmtId="1" fontId="9" fillId="0" borderId="2" xfId="0" applyNumberFormat="1" applyFont="1" applyBorder="1" applyAlignment="1">
      <alignment horizontal="center" vertical="center"/>
    </xf>
    <xf numFmtId="0" fontId="0" fillId="0" borderId="2" xfId="0" applyBorder="1" applyAlignment="1">
      <alignment horizontal="center" vertical="center"/>
    </xf>
    <xf numFmtId="0" fontId="20" fillId="0" borderId="2" xfId="0" applyFont="1" applyBorder="1" applyAlignment="1">
      <alignment vertical="center"/>
    </xf>
    <xf numFmtId="0" fontId="9" fillId="0" borderId="2" xfId="0" applyFont="1" applyBorder="1" applyAlignment="1">
      <alignment vertical="center" wrapText="1"/>
    </xf>
    <xf numFmtId="1" fontId="26" fillId="0" borderId="2" xfId="0" applyNumberFormat="1" applyFont="1" applyBorder="1" applyAlignment="1">
      <alignment horizontal="center" vertical="center"/>
    </xf>
    <xf numFmtId="0" fontId="9" fillId="0" borderId="2" xfId="0" applyFont="1" applyBorder="1" applyAlignment="1" applyProtection="1">
      <alignment vertical="center" wrapText="1"/>
      <protection locked="0"/>
    </xf>
    <xf numFmtId="3" fontId="20" fillId="0" borderId="2" xfId="0" applyNumberFormat="1" applyFont="1" applyBorder="1" applyAlignment="1">
      <alignment horizontal="right" vertical="center"/>
    </xf>
    <xf numFmtId="2" fontId="9" fillId="2" borderId="2" xfId="0" applyNumberFormat="1" applyFont="1" applyFill="1" applyBorder="1" applyAlignment="1">
      <alignment horizontal="right" vertical="center"/>
    </xf>
    <xf numFmtId="167" fontId="9" fillId="2" borderId="2" xfId="11" applyNumberFormat="1" applyFont="1" applyFill="1" applyBorder="1" applyAlignment="1">
      <alignment horizontal="center" vertical="center"/>
    </xf>
    <xf numFmtId="4" fontId="20" fillId="2" borderId="2" xfId="0" applyNumberFormat="1" applyFont="1" applyFill="1" applyBorder="1" applyAlignment="1">
      <alignment horizontal="center" vertical="center"/>
    </xf>
    <xf numFmtId="0" fontId="20" fillId="2" borderId="2" xfId="0" quotePrefix="1" applyFont="1" applyFill="1" applyBorder="1" applyAlignment="1">
      <alignment horizontal="left" vertical="center"/>
    </xf>
    <xf numFmtId="0" fontId="9" fillId="2" borderId="2" xfId="3" applyFill="1" applyBorder="1" applyAlignment="1">
      <alignment horizontal="center" vertical="center"/>
    </xf>
    <xf numFmtId="0" fontId="9" fillId="0" borderId="2" xfId="0" applyFont="1" applyBorder="1" applyAlignment="1" applyProtection="1">
      <alignment horizontal="right" vertical="top" wrapText="1"/>
      <protection locked="0"/>
    </xf>
    <xf numFmtId="172" fontId="9" fillId="0" borderId="0" xfId="17" applyNumberFormat="1" applyFont="1"/>
    <xf numFmtId="165" fontId="9" fillId="0" borderId="0" xfId="1" applyFont="1"/>
    <xf numFmtId="0" fontId="11" fillId="0" borderId="9" xfId="0" applyFont="1" applyBorder="1" applyAlignment="1">
      <alignment horizontal="left"/>
    </xf>
    <xf numFmtId="0" fontId="11" fillId="0" borderId="10" xfId="0" applyFont="1" applyBorder="1" applyAlignment="1">
      <alignment horizontal="center"/>
    </xf>
    <xf numFmtId="0" fontId="9" fillId="0" borderId="1" xfId="0" applyFont="1" applyBorder="1" applyAlignment="1">
      <alignment vertical="justify"/>
    </xf>
    <xf numFmtId="0" fontId="11" fillId="0" borderId="2" xfId="0" applyFont="1" applyBorder="1" applyAlignment="1">
      <alignment vertical="justify"/>
    </xf>
    <xf numFmtId="0" fontId="9" fillId="0" borderId="2" xfId="0" applyFont="1" applyBorder="1" applyAlignment="1">
      <alignment horizontal="center" vertical="justify"/>
    </xf>
    <xf numFmtId="172" fontId="9" fillId="0" borderId="2" xfId="17" applyNumberFormat="1" applyFont="1" applyBorder="1" applyAlignment="1">
      <alignment vertical="justify"/>
    </xf>
    <xf numFmtId="165" fontId="9" fillId="0" borderId="16" xfId="1" applyFont="1" applyBorder="1" applyAlignment="1">
      <alignment vertical="justify"/>
    </xf>
    <xf numFmtId="0" fontId="9" fillId="0" borderId="2" xfId="0" applyFont="1" applyBorder="1" applyAlignment="1">
      <alignment wrapText="1"/>
    </xf>
    <xf numFmtId="0" fontId="9" fillId="0" borderId="7" xfId="0" applyFont="1" applyBorder="1" applyAlignment="1">
      <alignment horizontal="center" vertical="justify"/>
    </xf>
    <xf numFmtId="172" fontId="9" fillId="0" borderId="2" xfId="17" applyNumberFormat="1" applyFont="1" applyBorder="1" applyAlignment="1">
      <alignment horizontal="center" vertical="justify"/>
    </xf>
    <xf numFmtId="0" fontId="9" fillId="0" borderId="2" xfId="0" applyFont="1" applyBorder="1" applyAlignment="1">
      <alignment vertical="center"/>
    </xf>
    <xf numFmtId="0" fontId="9" fillId="0" borderId="2" xfId="0" applyFont="1" applyBorder="1" applyAlignment="1">
      <alignment vertical="justify"/>
    </xf>
    <xf numFmtId="0" fontId="13" fillId="0" borderId="2" xfId="0" applyFont="1" applyBorder="1" applyAlignment="1">
      <alignment vertical="justify" wrapText="1"/>
    </xf>
    <xf numFmtId="0" fontId="13" fillId="0" borderId="2" xfId="0" applyFont="1" applyBorder="1" applyAlignment="1">
      <alignment vertical="top" wrapText="1"/>
    </xf>
    <xf numFmtId="0" fontId="11" fillId="0" borderId="1" xfId="0" applyFont="1" applyBorder="1" applyAlignment="1">
      <alignment horizontal="left"/>
    </xf>
    <xf numFmtId="0" fontId="11" fillId="0" borderId="2" xfId="0" applyFont="1" applyBorder="1" applyAlignment="1">
      <alignment horizontal="center"/>
    </xf>
    <xf numFmtId="0" fontId="13" fillId="0" borderId="7" xfId="0" applyFont="1" applyBorder="1" applyAlignment="1">
      <alignment vertical="justify" wrapText="1"/>
    </xf>
    <xf numFmtId="0" fontId="9" fillId="0" borderId="7" xfId="0" applyFont="1" applyBorder="1" applyAlignment="1">
      <alignment horizontal="left" vertical="justify" wrapText="1"/>
    </xf>
    <xf numFmtId="166" fontId="9" fillId="0" borderId="2" xfId="0" applyNumberFormat="1" applyFont="1" applyBorder="1" applyAlignment="1">
      <alignment horizontal="center" vertical="justify"/>
    </xf>
    <xf numFmtId="0" fontId="11" fillId="0" borderId="2" xfId="0" applyFont="1" applyBorder="1" applyAlignment="1">
      <alignment vertical="justify" wrapText="1"/>
    </xf>
    <xf numFmtId="0" fontId="9" fillId="2" borderId="1" xfId="0" applyFont="1" applyFill="1" applyBorder="1" applyAlignment="1">
      <alignment vertical="justify"/>
    </xf>
    <xf numFmtId="0" fontId="9" fillId="2" borderId="2" xfId="0" applyFont="1" applyFill="1" applyBorder="1" applyAlignment="1">
      <alignment vertical="justify" wrapText="1"/>
    </xf>
    <xf numFmtId="0" fontId="9" fillId="2" borderId="2" xfId="0" applyFont="1" applyFill="1" applyBorder="1" applyAlignment="1">
      <alignment horizontal="center" vertical="justify"/>
    </xf>
    <xf numFmtId="172" fontId="9" fillId="2" borderId="2" xfId="17" applyNumberFormat="1" applyFont="1" applyFill="1" applyBorder="1" applyAlignment="1">
      <alignment horizontal="center" vertical="justify"/>
    </xf>
    <xf numFmtId="0" fontId="0" fillId="2" borderId="0" xfId="0" applyFill="1"/>
    <xf numFmtId="0" fontId="9" fillId="2" borderId="2" xfId="0" applyFont="1" applyFill="1" applyBorder="1" applyAlignment="1">
      <alignment vertical="justify"/>
    </xf>
    <xf numFmtId="172" fontId="9" fillId="2" borderId="2" xfId="17" applyNumberFormat="1" applyFont="1" applyFill="1" applyBorder="1" applyAlignment="1">
      <alignment vertical="justify"/>
    </xf>
    <xf numFmtId="1" fontId="9" fillId="2" borderId="2" xfId="0" applyNumberFormat="1" applyFont="1" applyFill="1" applyBorder="1" applyAlignment="1">
      <alignment horizontal="center" vertical="justify"/>
    </xf>
    <xf numFmtId="0" fontId="9" fillId="0" borderId="5" xfId="0" applyFont="1" applyBorder="1" applyAlignment="1">
      <alignment vertical="top"/>
    </xf>
    <xf numFmtId="0" fontId="9" fillId="0" borderId="6" xfId="0" applyFont="1" applyBorder="1"/>
    <xf numFmtId="0" fontId="9" fillId="0" borderId="6" xfId="0" applyFont="1" applyBorder="1" applyAlignment="1">
      <alignment horizontal="center"/>
    </xf>
    <xf numFmtId="172" fontId="9" fillId="0" borderId="6" xfId="17" applyNumberFormat="1" applyFont="1" applyBorder="1" applyAlignment="1">
      <alignment horizontal="right"/>
    </xf>
    <xf numFmtId="165" fontId="9" fillId="0" borderId="17" xfId="1" applyFont="1" applyBorder="1" applyAlignment="1">
      <alignment horizontal="right"/>
    </xf>
    <xf numFmtId="165" fontId="9" fillId="0" borderId="16" xfId="1" applyFont="1" applyBorder="1" applyAlignment="1">
      <alignment horizontal="center" vertical="justify"/>
    </xf>
    <xf numFmtId="2" fontId="9" fillId="0" borderId="2" xfId="0" applyNumberFormat="1" applyFont="1" applyBorder="1" applyAlignment="1">
      <alignment horizontal="center" vertical="justify"/>
    </xf>
    <xf numFmtId="0" fontId="9" fillId="0" borderId="7" xfId="0" applyFont="1" applyBorder="1" applyAlignment="1">
      <alignment vertical="justify"/>
    </xf>
    <xf numFmtId="4" fontId="9" fillId="0" borderId="2" xfId="0" applyNumberFormat="1" applyFont="1" applyBorder="1" applyAlignment="1">
      <alignment horizontal="center" vertical="justify"/>
    </xf>
    <xf numFmtId="0" fontId="11" fillId="0" borderId="1" xfId="0" applyFont="1" applyBorder="1" applyAlignment="1">
      <alignment horizontal="left" vertical="justify"/>
    </xf>
    <xf numFmtId="0" fontId="11" fillId="0" borderId="7" xfId="0" applyFont="1" applyBorder="1" applyAlignment="1">
      <alignment horizontal="left" vertical="justify"/>
    </xf>
    <xf numFmtId="0" fontId="9" fillId="0" borderId="1" xfId="0" applyFont="1" applyBorder="1" applyAlignment="1">
      <alignment horizontal="left" vertical="justify"/>
    </xf>
    <xf numFmtId="172" fontId="11" fillId="0" borderId="2" xfId="17" applyNumberFormat="1" applyFont="1" applyBorder="1" applyAlignment="1">
      <alignment horizontal="center"/>
    </xf>
    <xf numFmtId="165" fontId="11" fillId="0" borderId="20" xfId="1" applyFont="1" applyBorder="1" applyAlignment="1">
      <alignment horizontal="center"/>
    </xf>
    <xf numFmtId="172" fontId="9" fillId="0" borderId="2" xfId="17" applyNumberFormat="1" applyFont="1" applyFill="1" applyBorder="1" applyAlignment="1">
      <alignment horizontal="center" vertical="justify"/>
    </xf>
    <xf numFmtId="165" fontId="9" fillId="0" borderId="16" xfId="1" applyFont="1" applyFill="1" applyBorder="1" applyAlignment="1">
      <alignment vertical="justify"/>
    </xf>
    <xf numFmtId="0" fontId="9" fillId="0" borderId="2" xfId="0" applyFont="1" applyBorder="1" applyAlignment="1">
      <alignment vertical="justify" wrapText="1"/>
    </xf>
    <xf numFmtId="172" fontId="11" fillId="0" borderId="2" xfId="17" applyNumberFormat="1" applyFont="1" applyFill="1" applyBorder="1" applyAlignment="1">
      <alignment horizontal="center"/>
    </xf>
    <xf numFmtId="172" fontId="9" fillId="0" borderId="2" xfId="17" applyNumberFormat="1" applyFont="1" applyFill="1" applyBorder="1" applyAlignment="1">
      <alignment horizontal="center"/>
    </xf>
    <xf numFmtId="0" fontId="13" fillId="0" borderId="2" xfId="0" applyFont="1" applyBorder="1" applyAlignment="1">
      <alignment wrapText="1"/>
    </xf>
    <xf numFmtId="172" fontId="9" fillId="0" borderId="2" xfId="17" applyNumberFormat="1" applyFont="1" applyBorder="1" applyAlignment="1">
      <alignment horizontal="center"/>
    </xf>
    <xf numFmtId="167" fontId="9" fillId="0" borderId="2" xfId="1" applyNumberFormat="1" applyFont="1" applyBorder="1" applyAlignment="1">
      <alignment vertical="justify"/>
    </xf>
    <xf numFmtId="0" fontId="9" fillId="0" borderId="1" xfId="0" applyFont="1" applyBorder="1" applyAlignment="1">
      <alignment vertical="top"/>
    </xf>
    <xf numFmtId="172" fontId="9" fillId="0" borderId="2" xfId="17" applyNumberFormat="1" applyFont="1" applyBorder="1" applyAlignment="1">
      <alignment horizontal="right"/>
    </xf>
    <xf numFmtId="165" fontId="9" fillId="0" borderId="16" xfId="1" applyFont="1" applyBorder="1" applyAlignment="1">
      <alignment horizontal="right"/>
    </xf>
    <xf numFmtId="172" fontId="0" fillId="0" borderId="0" xfId="17" applyNumberFormat="1" applyFont="1" applyBorder="1"/>
    <xf numFmtId="172" fontId="6" fillId="0" borderId="0" xfId="17" applyNumberFormat="1" applyFont="1" applyBorder="1" applyAlignment="1">
      <alignment horizontal="right"/>
    </xf>
    <xf numFmtId="172" fontId="0" fillId="0" borderId="0" xfId="17" applyNumberFormat="1" applyFont="1"/>
    <xf numFmtId="0" fontId="11" fillId="0" borderId="7" xfId="0" applyFont="1" applyBorder="1" applyAlignment="1">
      <alignment wrapText="1"/>
    </xf>
    <xf numFmtId="0" fontId="11" fillId="0" borderId="2" xfId="0" applyFont="1" applyBorder="1"/>
    <xf numFmtId="1" fontId="9" fillId="0" borderId="2" xfId="0" applyNumberFormat="1" applyFont="1" applyBorder="1" applyAlignment="1">
      <alignment horizontal="center" vertical="justify"/>
    </xf>
    <xf numFmtId="0" fontId="9" fillId="0" borderId="2" xfId="0" applyFont="1" applyBorder="1" applyAlignment="1">
      <alignment vertical="top" wrapText="1"/>
    </xf>
    <xf numFmtId="172" fontId="9" fillId="0" borderId="2" xfId="17" applyNumberFormat="1" applyFont="1" applyFill="1" applyBorder="1" applyAlignment="1">
      <alignment horizontal="center" vertical="top"/>
    </xf>
    <xf numFmtId="43" fontId="0" fillId="0" borderId="0" xfId="0" applyNumberFormat="1"/>
    <xf numFmtId="0" fontId="13" fillId="0" borderId="2" xfId="0" applyFont="1" applyBorder="1"/>
    <xf numFmtId="0" fontId="11" fillId="0" borderId="7" xfId="0" applyFont="1" applyBorder="1" applyAlignment="1">
      <alignment horizontal="left" vertical="justify" wrapText="1"/>
    </xf>
    <xf numFmtId="0" fontId="9" fillId="0" borderId="7" xfId="0" applyFont="1" applyBorder="1" applyAlignment="1">
      <alignment horizontal="left" vertical="top" wrapText="1"/>
    </xf>
    <xf numFmtId="0" fontId="11" fillId="0" borderId="0" xfId="0" applyFont="1" applyAlignment="1">
      <alignment vertical="justify"/>
    </xf>
    <xf numFmtId="0" fontId="0" fillId="0" borderId="8" xfId="0" applyBorder="1" applyAlignment="1">
      <alignment horizontal="left"/>
    </xf>
    <xf numFmtId="0" fontId="19" fillId="0" borderId="2" xfId="0" applyFont="1" applyBorder="1"/>
    <xf numFmtId="0" fontId="19" fillId="0" borderId="2" xfId="0" applyFont="1" applyBorder="1" applyAlignment="1">
      <alignment wrapText="1"/>
    </xf>
    <xf numFmtId="0" fontId="11" fillId="0" borderId="1" xfId="0" applyFont="1" applyBorder="1" applyAlignment="1">
      <alignment horizontal="center"/>
    </xf>
    <xf numFmtId="0" fontId="11" fillId="0" borderId="2" xfId="0" applyFont="1" applyBorder="1" applyAlignment="1">
      <alignment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9" fillId="0" borderId="2" xfId="0" applyFont="1" applyBorder="1" applyAlignment="1">
      <alignment vertical="center" wrapText="1"/>
    </xf>
    <xf numFmtId="0" fontId="13" fillId="0" borderId="2" xfId="0" applyFont="1" applyBorder="1" applyAlignment="1">
      <alignment vertical="center" wrapText="1"/>
    </xf>
    <xf numFmtId="3" fontId="9" fillId="0" borderId="2" xfId="0" applyNumberFormat="1" applyFont="1" applyBorder="1" applyAlignment="1">
      <alignment horizontal="center" vertical="justify"/>
    </xf>
    <xf numFmtId="43" fontId="9" fillId="0" borderId="2" xfId="0" applyNumberFormat="1" applyFont="1" applyBorder="1" applyAlignment="1">
      <alignment horizontal="center" vertical="justify"/>
    </xf>
    <xf numFmtId="0" fontId="19" fillId="0" borderId="2" xfId="0" applyFont="1" applyBorder="1" applyAlignment="1">
      <alignment vertical="justify"/>
    </xf>
    <xf numFmtId="167" fontId="9" fillId="0" borderId="2" xfId="1" applyNumberFormat="1" applyFont="1" applyFill="1" applyBorder="1" applyAlignment="1">
      <alignment vertical="justify"/>
    </xf>
    <xf numFmtId="0" fontId="9" fillId="0" borderId="1" xfId="0" applyFont="1" applyBorder="1" applyAlignment="1">
      <alignment vertical="justify" wrapText="1"/>
    </xf>
    <xf numFmtId="0" fontId="13" fillId="0" borderId="2" xfId="0" applyFont="1" applyBorder="1" applyAlignment="1">
      <alignment vertical="justify"/>
    </xf>
    <xf numFmtId="0" fontId="9" fillId="0" borderId="2" xfId="18" applyBorder="1" applyAlignment="1">
      <alignment vertical="justify"/>
    </xf>
    <xf numFmtId="0" fontId="11" fillId="0" borderId="7" xfId="0" applyFont="1" applyBorder="1" applyAlignment="1">
      <alignment horizontal="center"/>
    </xf>
    <xf numFmtId="0" fontId="11" fillId="0" borderId="7" xfId="0" applyFont="1" applyBorder="1" applyAlignment="1">
      <alignment vertical="justify"/>
    </xf>
    <xf numFmtId="0" fontId="9" fillId="0" borderId="0" xfId="0" applyFont="1" applyAlignment="1">
      <alignment vertical="justify"/>
    </xf>
    <xf numFmtId="0" fontId="0" fillId="0" borderId="8" xfId="0" applyBorder="1"/>
    <xf numFmtId="0" fontId="11" fillId="0" borderId="7" xfId="0" applyFont="1" applyBorder="1" applyAlignment="1">
      <alignment vertical="justify" wrapText="1"/>
    </xf>
    <xf numFmtId="169" fontId="9" fillId="0" borderId="2" xfId="9" applyNumberFormat="1" applyFont="1" applyBorder="1" applyAlignment="1">
      <alignment horizontal="center"/>
    </xf>
    <xf numFmtId="3" fontId="9" fillId="0" borderId="2" xfId="0" applyNumberFormat="1" applyFont="1" applyBorder="1" applyAlignment="1">
      <alignment horizontal="center"/>
    </xf>
    <xf numFmtId="167" fontId="20" fillId="2" borderId="24" xfId="11" applyNumberFormat="1" applyFont="1" applyFill="1" applyBorder="1" applyAlignment="1">
      <alignment horizontal="center" vertical="center"/>
    </xf>
    <xf numFmtId="2" fontId="9" fillId="0" borderId="24" xfId="0" applyNumberFormat="1" applyFont="1" applyBorder="1" applyAlignment="1">
      <alignment horizontal="center" vertical="center"/>
    </xf>
    <xf numFmtId="169" fontId="9" fillId="0" borderId="24" xfId="13" applyNumberFormat="1" applyFont="1" applyBorder="1" applyAlignment="1">
      <alignment horizontal="right" vertical="center"/>
    </xf>
    <xf numFmtId="168" fontId="9" fillId="2" borderId="24" xfId="0" applyNumberFormat="1" applyFont="1" applyFill="1" applyBorder="1" applyAlignment="1">
      <alignment horizontal="center" vertical="center"/>
    </xf>
    <xf numFmtId="0" fontId="22" fillId="2" borderId="24"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11" fillId="0" borderId="30" xfId="0" applyFont="1" applyBorder="1" applyAlignment="1">
      <alignment vertical="top"/>
    </xf>
    <xf numFmtId="3" fontId="0" fillId="0" borderId="31" xfId="0" applyNumberFormat="1" applyBorder="1"/>
    <xf numFmtId="167" fontId="9" fillId="0" borderId="2" xfId="11" applyNumberFormat="1" applyFont="1" applyFill="1" applyBorder="1" applyAlignment="1">
      <alignment horizontal="right" vertical="center"/>
    </xf>
    <xf numFmtId="0" fontId="21" fillId="2" borderId="2" xfId="0" applyFont="1" applyFill="1" applyBorder="1" applyAlignment="1">
      <alignment horizontal="left" vertical="center"/>
    </xf>
    <xf numFmtId="4" fontId="0" fillId="2" borderId="2" xfId="0" applyNumberFormat="1" applyFill="1" applyBorder="1" applyAlignment="1">
      <alignment horizontal="center" vertical="center"/>
    </xf>
    <xf numFmtId="167" fontId="9" fillId="3" borderId="2" xfId="11" applyNumberFormat="1" applyFont="1" applyFill="1" applyBorder="1" applyAlignment="1">
      <alignment vertical="center"/>
    </xf>
    <xf numFmtId="0" fontId="9" fillId="0" borderId="2" xfId="0" applyFont="1" applyBorder="1" applyAlignment="1">
      <alignment horizontal="left" vertical="center"/>
    </xf>
    <xf numFmtId="0" fontId="13" fillId="0" borderId="2" xfId="0" applyFont="1" applyBorder="1" applyAlignment="1">
      <alignment horizontal="left" vertical="center" wrapText="1"/>
    </xf>
    <xf numFmtId="4" fontId="9" fillId="0" borderId="2" xfId="0" applyNumberFormat="1" applyFont="1" applyBorder="1" applyAlignment="1">
      <alignment horizontal="right" vertical="center"/>
    </xf>
    <xf numFmtId="3" fontId="9" fillId="0" borderId="2" xfId="0" applyNumberFormat="1" applyFont="1" applyBorder="1" applyAlignment="1">
      <alignment horizontal="right" vertical="center"/>
    </xf>
    <xf numFmtId="4" fontId="9" fillId="0" borderId="2" xfId="0" applyNumberFormat="1" applyFont="1" applyBorder="1" applyAlignment="1">
      <alignment horizontal="center" vertical="center"/>
    </xf>
    <xf numFmtId="0" fontId="25" fillId="2" borderId="2" xfId="0" quotePrefix="1" applyFont="1" applyFill="1" applyBorder="1" applyAlignment="1">
      <alignment horizontal="left" vertical="center" wrapText="1"/>
    </xf>
    <xf numFmtId="0" fontId="22" fillId="2" borderId="2" xfId="0" quotePrefix="1" applyFont="1" applyFill="1" applyBorder="1" applyAlignment="1">
      <alignment horizontal="left" vertical="center"/>
    </xf>
    <xf numFmtId="0" fontId="25" fillId="2" borderId="2" xfId="0" applyFont="1" applyFill="1" applyBorder="1" applyAlignment="1">
      <alignment vertical="center"/>
    </xf>
    <xf numFmtId="0" fontId="0" fillId="0" borderId="2" xfId="0" applyBorder="1" applyAlignment="1">
      <alignment vertical="center" wrapText="1"/>
    </xf>
    <xf numFmtId="0" fontId="20" fillId="0" borderId="2" xfId="0" applyFont="1" applyBorder="1" applyAlignment="1">
      <alignment horizontal="center" vertical="center"/>
    </xf>
    <xf numFmtId="4" fontId="20" fillId="0" borderId="2" xfId="0" applyNumberFormat="1" applyFont="1" applyBorder="1" applyAlignment="1">
      <alignment horizontal="center" vertical="center"/>
    </xf>
    <xf numFmtId="167" fontId="20" fillId="0" borderId="2" xfId="11" applyNumberFormat="1" applyFont="1" applyFill="1" applyBorder="1" applyAlignment="1">
      <alignment horizontal="right" vertical="center"/>
    </xf>
    <xf numFmtId="0" fontId="22" fillId="0" borderId="2" xfId="0" applyFont="1" applyBorder="1" applyAlignment="1">
      <alignment vertical="center"/>
    </xf>
    <xf numFmtId="0" fontId="9" fillId="0" borderId="2" xfId="3" applyBorder="1" applyAlignment="1">
      <alignment horizontal="center" vertical="center"/>
    </xf>
    <xf numFmtId="4" fontId="9" fillId="0" borderId="2" xfId="3" applyNumberFormat="1" applyBorder="1" applyAlignment="1">
      <alignment horizontal="center" vertical="center"/>
    </xf>
    <xf numFmtId="0" fontId="9" fillId="2" borderId="2" xfId="3" quotePrefix="1" applyFill="1" applyBorder="1" applyAlignment="1">
      <alignment horizontal="center" vertical="center"/>
    </xf>
    <xf numFmtId="0" fontId="9" fillId="0" borderId="2" xfId="3" applyBorder="1" applyAlignment="1">
      <alignment vertical="center"/>
    </xf>
    <xf numFmtId="1" fontId="9" fillId="0" borderId="2" xfId="3" applyNumberFormat="1" applyBorder="1" applyAlignment="1">
      <alignment horizontal="center" vertical="center"/>
    </xf>
    <xf numFmtId="0" fontId="20" fillId="2" borderId="2" xfId="0" quotePrefix="1" applyFont="1" applyFill="1" applyBorder="1" applyAlignment="1">
      <alignment horizontal="center" vertical="center"/>
    </xf>
    <xf numFmtId="0" fontId="20" fillId="2" borderId="2" xfId="0" applyFont="1" applyFill="1" applyBorder="1" applyAlignment="1">
      <alignment horizontal="left" vertical="center" wrapText="1"/>
    </xf>
    <xf numFmtId="167" fontId="20" fillId="3" borderId="2" xfId="10" applyNumberFormat="1" applyFont="1" applyFill="1" applyBorder="1" applyAlignment="1">
      <alignment horizontal="right" vertical="center"/>
    </xf>
    <xf numFmtId="0" fontId="19" fillId="0" borderId="2" xfId="0" applyFont="1" applyBorder="1" applyAlignment="1">
      <alignment vertical="center"/>
    </xf>
    <xf numFmtId="0" fontId="9" fillId="0" borderId="2" xfId="0" applyFont="1" applyBorder="1" applyAlignment="1">
      <alignment horizontal="left" vertical="center" wrapText="1"/>
    </xf>
    <xf numFmtId="0" fontId="20" fillId="2" borderId="2" xfId="0" quotePrefix="1" applyFont="1" applyFill="1" applyBorder="1" applyAlignment="1">
      <alignment horizontal="center" vertical="center" wrapText="1"/>
    </xf>
    <xf numFmtId="0" fontId="20" fillId="2" borderId="2" xfId="0" quotePrefix="1" applyFont="1" applyFill="1" applyBorder="1" applyAlignment="1">
      <alignment horizontal="right" vertical="center" wrapText="1"/>
    </xf>
    <xf numFmtId="37" fontId="9" fillId="0" borderId="2" xfId="16" applyNumberFormat="1" applyFont="1" applyBorder="1" applyAlignment="1">
      <alignment horizontal="right" vertical="center"/>
    </xf>
    <xf numFmtId="0" fontId="24" fillId="2" borderId="2" xfId="0" quotePrefix="1" applyFont="1" applyFill="1" applyBorder="1" applyAlignment="1">
      <alignment horizontal="left" vertical="center"/>
    </xf>
    <xf numFmtId="0" fontId="27" fillId="2" borderId="2" xfId="0" applyFont="1" applyFill="1" applyBorder="1" applyAlignment="1">
      <alignment horizontal="center" vertical="center"/>
    </xf>
    <xf numFmtId="2" fontId="27" fillId="2" borderId="2" xfId="0" applyNumberFormat="1" applyFont="1" applyFill="1" applyBorder="1" applyAlignment="1">
      <alignment horizontal="center" vertical="center"/>
    </xf>
    <xf numFmtId="167" fontId="27" fillId="2" borderId="2" xfId="11" applyNumberFormat="1" applyFont="1" applyFill="1" applyBorder="1" applyAlignment="1">
      <alignment horizontal="right" vertical="center"/>
    </xf>
    <xf numFmtId="1" fontId="27" fillId="2" borderId="2" xfId="0" applyNumberFormat="1" applyFont="1" applyFill="1" applyBorder="1" applyAlignment="1">
      <alignment horizontal="center" vertical="center"/>
    </xf>
    <xf numFmtId="0" fontId="20" fillId="0" borderId="2" xfId="0" applyFont="1" applyBorder="1" applyAlignment="1">
      <alignment vertical="center" wrapText="1"/>
    </xf>
    <xf numFmtId="0" fontId="0" fillId="0" borderId="30" xfId="0" applyBorder="1" applyAlignment="1">
      <alignment vertical="top"/>
    </xf>
    <xf numFmtId="0" fontId="11" fillId="2" borderId="24" xfId="0" applyFont="1" applyFill="1" applyBorder="1" applyAlignment="1">
      <alignment horizontal="center" vertical="center"/>
    </xf>
    <xf numFmtId="0" fontId="20" fillId="2" borderId="24" xfId="0" quotePrefix="1" applyFont="1" applyFill="1" applyBorder="1" applyAlignment="1">
      <alignment horizontal="left" vertical="center" wrapText="1"/>
    </xf>
    <xf numFmtId="0" fontId="27" fillId="2" borderId="28" xfId="0" applyFont="1" applyFill="1" applyBorder="1" applyAlignment="1">
      <alignment horizontal="center" vertical="center"/>
    </xf>
    <xf numFmtId="1" fontId="27" fillId="2" borderId="28" xfId="0" applyNumberFormat="1" applyFont="1" applyFill="1" applyBorder="1" applyAlignment="1">
      <alignment horizontal="center" vertical="center"/>
    </xf>
    <xf numFmtId="167" fontId="27" fillId="2" borderId="28" xfId="11" quotePrefix="1" applyNumberFormat="1" applyFont="1" applyFill="1" applyBorder="1" applyAlignment="1">
      <alignment horizontal="right" vertical="center"/>
    </xf>
    <xf numFmtId="171" fontId="27" fillId="2" borderId="29" xfId="11" applyNumberFormat="1" applyFont="1" applyFill="1" applyBorder="1" applyAlignment="1">
      <alignment horizontal="right" vertical="center"/>
    </xf>
    <xf numFmtId="0" fontId="13" fillId="0" borderId="1" xfId="0" applyFont="1" applyBorder="1" applyAlignment="1">
      <alignment vertical="justify" wrapText="1"/>
    </xf>
    <xf numFmtId="167" fontId="20" fillId="0" borderId="24" xfId="11" applyNumberFormat="1" applyFont="1" applyBorder="1" applyAlignment="1">
      <alignment horizontal="right" vertical="center"/>
    </xf>
    <xf numFmtId="167" fontId="9" fillId="0" borderId="2" xfId="11" applyNumberFormat="1" applyFont="1" applyBorder="1" applyAlignment="1">
      <alignment horizontal="center" vertical="center"/>
    </xf>
    <xf numFmtId="164" fontId="9" fillId="0" borderId="2" xfId="17" applyFont="1" applyFill="1" applyBorder="1" applyAlignment="1">
      <alignment horizontal="center" vertical="justify"/>
    </xf>
    <xf numFmtId="164" fontId="9" fillId="0" borderId="16" xfId="1" applyNumberFormat="1" applyFont="1" applyBorder="1" applyAlignment="1">
      <alignment vertical="justify"/>
    </xf>
    <xf numFmtId="164" fontId="9" fillId="0" borderId="2" xfId="17" applyFont="1" applyBorder="1" applyAlignment="1">
      <alignment horizontal="center" vertical="justify"/>
    </xf>
    <xf numFmtId="164" fontId="9" fillId="0" borderId="2" xfId="17" applyFont="1" applyFill="1" applyBorder="1" applyAlignment="1">
      <alignment horizontal="center"/>
    </xf>
    <xf numFmtId="167" fontId="9" fillId="0" borderId="16" xfId="1" applyNumberFormat="1" applyFont="1" applyBorder="1" applyAlignment="1">
      <alignment vertical="justify"/>
    </xf>
    <xf numFmtId="164" fontId="9" fillId="0" borderId="2" xfId="17" applyFont="1" applyFill="1" applyBorder="1" applyAlignment="1">
      <alignment horizontal="center" vertical="top"/>
    </xf>
    <xf numFmtId="164" fontId="9" fillId="0" borderId="2" xfId="17" applyFont="1" applyBorder="1" applyAlignment="1">
      <alignment horizontal="center" vertical="top"/>
    </xf>
    <xf numFmtId="167" fontId="9" fillId="0" borderId="17" xfId="1" applyNumberFormat="1" applyFont="1" applyBorder="1" applyAlignment="1">
      <alignment horizontal="right"/>
    </xf>
    <xf numFmtId="0" fontId="11" fillId="0" borderId="0" xfId="0" applyFont="1" applyAlignment="1">
      <alignment horizontal="left"/>
    </xf>
    <xf numFmtId="0" fontId="5" fillId="0" borderId="0" xfId="0" applyFont="1"/>
    <xf numFmtId="0" fontId="11" fillId="0" borderId="23" xfId="0" applyFont="1" applyBorder="1" applyAlignment="1">
      <alignment horizontal="left" vertical="top"/>
    </xf>
    <xf numFmtId="0" fontId="11" fillId="0" borderId="23" xfId="0" applyFont="1" applyBorder="1" applyAlignment="1">
      <alignment horizontal="left" vertical="top" wrapText="1"/>
    </xf>
    <xf numFmtId="0" fontId="5" fillId="0" borderId="0" xfId="0" applyFont="1" applyAlignment="1">
      <alignment horizontal="center"/>
    </xf>
    <xf numFmtId="3" fontId="5" fillId="0" borderId="0" xfId="0" applyNumberFormat="1" applyFont="1"/>
    <xf numFmtId="165" fontId="5" fillId="0" borderId="0" xfId="1" applyFont="1"/>
    <xf numFmtId="0" fontId="5" fillId="0" borderId="0" xfId="0" applyFont="1" applyAlignment="1">
      <alignment vertical="justify"/>
    </xf>
    <xf numFmtId="165" fontId="5" fillId="0" borderId="0" xfId="1" applyFont="1" applyAlignment="1">
      <alignment vertical="justify"/>
    </xf>
    <xf numFmtId="0" fontId="5" fillId="0" borderId="1" xfId="0" applyFont="1" applyBorder="1" applyAlignment="1">
      <alignment vertical="justify"/>
    </xf>
    <xf numFmtId="0" fontId="5" fillId="0" borderId="2" xfId="0" applyFont="1" applyBorder="1" applyAlignment="1">
      <alignment vertical="justify"/>
    </xf>
    <xf numFmtId="3" fontId="5" fillId="0" borderId="2" xfId="0" applyNumberFormat="1" applyFont="1" applyBorder="1" applyAlignment="1">
      <alignment vertical="justify"/>
    </xf>
    <xf numFmtId="165" fontId="5" fillId="0" borderId="16" xfId="1" applyFont="1" applyBorder="1" applyAlignment="1">
      <alignment vertical="justify"/>
    </xf>
    <xf numFmtId="0" fontId="5" fillId="0" borderId="2" xfId="0" applyFont="1" applyBorder="1" applyAlignment="1">
      <alignment wrapText="1"/>
    </xf>
    <xf numFmtId="0" fontId="5" fillId="0" borderId="2" xfId="0" applyFont="1" applyBorder="1" applyAlignment="1">
      <alignment horizontal="center" vertical="justify"/>
    </xf>
    <xf numFmtId="3" fontId="5" fillId="0" borderId="2" xfId="1" applyNumberFormat="1" applyFont="1" applyBorder="1" applyAlignment="1">
      <alignment vertical="justify"/>
    </xf>
    <xf numFmtId="166" fontId="5" fillId="0" borderId="2" xfId="0" applyNumberFormat="1" applyFont="1" applyBorder="1" applyAlignment="1">
      <alignment horizontal="center" vertical="justify"/>
    </xf>
    <xf numFmtId="167" fontId="5" fillId="0" borderId="2" xfId="1" applyNumberFormat="1" applyFont="1" applyBorder="1" applyAlignment="1">
      <alignment horizontal="center" vertical="justify"/>
    </xf>
    <xf numFmtId="165" fontId="5" fillId="0" borderId="16" xfId="1" applyFont="1" applyBorder="1"/>
    <xf numFmtId="0" fontId="5" fillId="0" borderId="2" xfId="0" applyFont="1" applyBorder="1" applyAlignment="1">
      <alignment vertical="justify" wrapText="1"/>
    </xf>
    <xf numFmtId="3" fontId="5" fillId="0" borderId="2" xfId="0" applyNumberFormat="1" applyFont="1" applyBorder="1" applyAlignment="1">
      <alignment horizontal="center" vertical="justify"/>
    </xf>
    <xf numFmtId="165" fontId="5" fillId="0" borderId="16" xfId="1" applyFont="1" applyBorder="1" applyAlignment="1">
      <alignment horizontal="center" vertical="justify"/>
    </xf>
    <xf numFmtId="0" fontId="5" fillId="0" borderId="5" xfId="0" applyFont="1" applyBorder="1" applyAlignment="1">
      <alignment vertical="top"/>
    </xf>
    <xf numFmtId="0" fontId="5" fillId="0" borderId="6" xfId="0" applyFont="1" applyBorder="1"/>
    <xf numFmtId="0" fontId="5" fillId="0" borderId="6" xfId="0" applyFont="1" applyBorder="1" applyAlignment="1">
      <alignment horizontal="center"/>
    </xf>
    <xf numFmtId="3" fontId="5" fillId="0" borderId="6" xfId="1" applyNumberFormat="1" applyFont="1" applyBorder="1" applyAlignment="1">
      <alignment horizontal="right"/>
    </xf>
    <xf numFmtId="165" fontId="5" fillId="0" borderId="17" xfId="1" applyFont="1" applyBorder="1" applyAlignment="1">
      <alignment horizontal="right"/>
    </xf>
    <xf numFmtId="3" fontId="5" fillId="0" borderId="0" xfId="0" applyNumberFormat="1" applyFont="1" applyAlignment="1">
      <alignment vertical="justify"/>
    </xf>
    <xf numFmtId="165" fontId="5" fillId="0" borderId="0" xfId="1" applyFont="1" applyBorder="1" applyAlignment="1">
      <alignment vertical="justify"/>
    </xf>
    <xf numFmtId="167" fontId="5" fillId="0" borderId="2" xfId="1" applyNumberFormat="1" applyFont="1" applyBorder="1" applyAlignment="1">
      <alignment vertical="justify"/>
    </xf>
    <xf numFmtId="0" fontId="5" fillId="0" borderId="0" xfId="0" applyFont="1" applyAlignment="1">
      <alignment vertical="top"/>
    </xf>
    <xf numFmtId="3" fontId="5" fillId="0" borderId="0" xfId="1" applyNumberFormat="1" applyFont="1" applyBorder="1" applyAlignment="1">
      <alignment horizontal="right"/>
    </xf>
    <xf numFmtId="165" fontId="5" fillId="0" borderId="0" xfId="1" applyFont="1" applyBorder="1" applyAlignment="1">
      <alignment horizontal="right"/>
    </xf>
    <xf numFmtId="165" fontId="5" fillId="0" borderId="0" xfId="1" applyFont="1" applyFill="1" applyBorder="1" applyAlignment="1">
      <alignment vertical="justify"/>
    </xf>
    <xf numFmtId="165" fontId="5" fillId="0" borderId="16" xfId="1" applyFont="1" applyFill="1" applyBorder="1" applyAlignment="1">
      <alignment vertical="justify"/>
    </xf>
    <xf numFmtId="167" fontId="5" fillId="0" borderId="2" xfId="1" applyNumberFormat="1" applyFont="1" applyFill="1" applyBorder="1" applyAlignment="1">
      <alignment vertical="justify"/>
    </xf>
    <xf numFmtId="0" fontId="11" fillId="0" borderId="1" xfId="0" applyFont="1" applyBorder="1" applyAlignment="1">
      <alignment vertical="justify"/>
    </xf>
    <xf numFmtId="3" fontId="5" fillId="0" borderId="6" xfId="1" applyNumberFormat="1" applyFont="1" applyFill="1" applyBorder="1" applyAlignment="1">
      <alignment horizontal="right"/>
    </xf>
    <xf numFmtId="165" fontId="5" fillId="0" borderId="17" xfId="1" applyFont="1" applyFill="1" applyBorder="1" applyAlignment="1">
      <alignment horizontal="right"/>
    </xf>
    <xf numFmtId="165" fontId="11" fillId="0" borderId="16" xfId="1" applyFont="1" applyBorder="1" applyAlignment="1">
      <alignment vertical="justify"/>
    </xf>
    <xf numFmtId="0" fontId="5" fillId="0" borderId="1" xfId="0" applyFont="1" applyBorder="1" applyAlignment="1">
      <alignment vertical="justify" wrapText="1"/>
    </xf>
    <xf numFmtId="1" fontId="5" fillId="0" borderId="2" xfId="0" applyNumberFormat="1" applyFont="1" applyBorder="1" applyAlignment="1">
      <alignment horizontal="center" vertical="justify"/>
    </xf>
    <xf numFmtId="0" fontId="5" fillId="0" borderId="1" xfId="0" applyFont="1" applyBorder="1"/>
    <xf numFmtId="0" fontId="5" fillId="0" borderId="2" xfId="0" applyFont="1" applyBorder="1" applyAlignment="1">
      <alignment horizontal="center"/>
    </xf>
    <xf numFmtId="0" fontId="5" fillId="0" borderId="2" xfId="0" applyFont="1" applyBorder="1"/>
    <xf numFmtId="0" fontId="5" fillId="0" borderId="2" xfId="7" applyFont="1" applyBorder="1" applyAlignment="1">
      <alignment vertical="justify" wrapText="1"/>
    </xf>
    <xf numFmtId="0" fontId="5" fillId="0" borderId="7" xfId="0" applyFont="1" applyBorder="1" applyAlignment="1">
      <alignment horizontal="left" vertical="justify" wrapText="1"/>
    </xf>
    <xf numFmtId="165" fontId="5" fillId="0" borderId="16" xfId="1" applyFont="1" applyFill="1" applyBorder="1"/>
    <xf numFmtId="0" fontId="5" fillId="0" borderId="0" xfId="0" applyFont="1" applyAlignment="1">
      <alignment horizontal="left"/>
    </xf>
    <xf numFmtId="0" fontId="11" fillId="0" borderId="3" xfId="0" applyFont="1" applyBorder="1" applyAlignment="1">
      <alignment horizontal="left"/>
    </xf>
    <xf numFmtId="0" fontId="11" fillId="0" borderId="4" xfId="0" applyFont="1" applyBorder="1" applyAlignment="1">
      <alignment horizontal="center"/>
    </xf>
    <xf numFmtId="3" fontId="11" fillId="0" borderId="4" xfId="0" applyNumberFormat="1" applyFont="1" applyBorder="1" applyAlignment="1">
      <alignment horizontal="center"/>
    </xf>
    <xf numFmtId="0" fontId="5" fillId="0" borderId="7" xfId="0" applyFont="1" applyBorder="1" applyAlignment="1">
      <alignment horizontal="center" vertical="justify"/>
    </xf>
    <xf numFmtId="0" fontId="5" fillId="0" borderId="2" xfId="0" applyFont="1" applyBorder="1" applyAlignment="1">
      <alignment vertical="center"/>
    </xf>
    <xf numFmtId="0" fontId="5" fillId="0" borderId="2" xfId="0" applyFont="1" applyBorder="1" applyAlignment="1">
      <alignment horizontal="left" vertical="justify"/>
    </xf>
    <xf numFmtId="3" fontId="11" fillId="0" borderId="2" xfId="0" applyNumberFormat="1" applyFont="1" applyBorder="1" applyAlignment="1">
      <alignment horizontal="center"/>
    </xf>
    <xf numFmtId="165" fontId="11" fillId="0" borderId="16" xfId="1" applyFont="1" applyBorder="1" applyAlignment="1">
      <alignment horizontal="center"/>
    </xf>
    <xf numFmtId="2" fontId="5" fillId="0" borderId="2" xfId="0" applyNumberFormat="1" applyFont="1" applyBorder="1" applyAlignment="1">
      <alignment horizontal="center" vertical="justify"/>
    </xf>
    <xf numFmtId="0" fontId="5" fillId="0" borderId="7" xfId="0" applyFont="1" applyBorder="1" applyAlignment="1">
      <alignment vertical="justify"/>
    </xf>
    <xf numFmtId="0" fontId="5" fillId="0" borderId="1" xfId="0" applyFont="1" applyBorder="1" applyAlignment="1">
      <alignment horizontal="left" vertical="justify"/>
    </xf>
    <xf numFmtId="165" fontId="5" fillId="0" borderId="0" xfId="1" applyFont="1" applyBorder="1"/>
    <xf numFmtId="0" fontId="5" fillId="0" borderId="2" xfId="0" applyFont="1" applyBorder="1" applyAlignment="1">
      <alignment horizontal="left" vertical="justify" wrapText="1"/>
    </xf>
    <xf numFmtId="0" fontId="28" fillId="0" borderId="0" xfId="0" applyFont="1"/>
    <xf numFmtId="0" fontId="11" fillId="0" borderId="2" xfId="0" applyFont="1" applyBorder="1" applyAlignment="1">
      <alignment horizontal="left" vertical="top" wrapText="1"/>
    </xf>
    <xf numFmtId="0" fontId="5" fillId="0" borderId="2" xfId="0" applyFont="1" applyBorder="1" applyAlignment="1">
      <alignment horizontal="center" vertical="center"/>
    </xf>
    <xf numFmtId="0" fontId="11" fillId="0" borderId="2" xfId="0" applyFont="1" applyBorder="1" applyAlignment="1">
      <alignment horizontal="left" vertical="justify"/>
    </xf>
    <xf numFmtId="0" fontId="5" fillId="0" borderId="1" xfId="0" applyFont="1" applyBorder="1" applyAlignment="1">
      <alignment vertical="top"/>
    </xf>
    <xf numFmtId="3" fontId="5" fillId="0" borderId="2" xfId="1" applyNumberFormat="1" applyFont="1" applyBorder="1" applyAlignment="1">
      <alignment horizontal="right"/>
    </xf>
    <xf numFmtId="165" fontId="5" fillId="0" borderId="16" xfId="1" applyFont="1" applyBorder="1" applyAlignment="1">
      <alignment horizontal="right"/>
    </xf>
    <xf numFmtId="3" fontId="5" fillId="0" borderId="2" xfId="0" applyNumberFormat="1" applyFont="1" applyBorder="1" applyAlignment="1">
      <alignment horizontal="center"/>
    </xf>
    <xf numFmtId="165" fontId="5" fillId="0" borderId="20" xfId="1" applyFont="1" applyBorder="1" applyAlignment="1">
      <alignment vertical="justify"/>
    </xf>
    <xf numFmtId="0" fontId="11" fillId="0" borderId="0" xfId="0" applyFont="1" applyAlignment="1">
      <alignment horizontal="center"/>
    </xf>
    <xf numFmtId="3" fontId="11" fillId="0" borderId="0" xfId="0" applyNumberFormat="1" applyFont="1" applyAlignment="1">
      <alignment horizontal="center"/>
    </xf>
    <xf numFmtId="165" fontId="11" fillId="0" borderId="0" xfId="1" applyFont="1" applyBorder="1" applyAlignment="1">
      <alignment horizontal="center"/>
    </xf>
    <xf numFmtId="167" fontId="5" fillId="0" borderId="2" xfId="1" applyNumberFormat="1" applyFont="1" applyFill="1" applyBorder="1" applyAlignment="1">
      <alignment horizontal="center" vertical="justify"/>
    </xf>
    <xf numFmtId="3" fontId="5" fillId="0" borderId="0" xfId="1" applyNumberFormat="1" applyFont="1" applyFill="1" applyBorder="1" applyAlignment="1">
      <alignment horizontal="right"/>
    </xf>
    <xf numFmtId="165" fontId="5" fillId="0" borderId="0" xfId="1" applyFont="1" applyFill="1" applyBorder="1" applyAlignment="1">
      <alignment horizontal="right"/>
    </xf>
    <xf numFmtId="165" fontId="11" fillId="0" borderId="16" xfId="1" applyFont="1" applyFill="1" applyBorder="1" applyAlignment="1">
      <alignment horizontal="center"/>
    </xf>
    <xf numFmtId="0" fontId="5" fillId="0" borderId="7" xfId="0" applyFont="1" applyBorder="1" applyAlignment="1">
      <alignment horizontal="left" vertical="justify"/>
    </xf>
    <xf numFmtId="0" fontId="5" fillId="0" borderId="1"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3" fillId="0" borderId="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right" vertical="center"/>
    </xf>
    <xf numFmtId="3" fontId="5" fillId="0" borderId="7" xfId="0" applyNumberFormat="1" applyFont="1" applyBorder="1" applyAlignment="1">
      <alignment horizontal="center" vertical="justify"/>
    </xf>
    <xf numFmtId="0" fontId="5" fillId="0" borderId="7" xfId="4" quotePrefix="1" applyFont="1" applyBorder="1" applyAlignment="1">
      <alignment horizontal="left" vertical="top" wrapText="1"/>
    </xf>
    <xf numFmtId="167" fontId="5" fillId="0" borderId="2" xfId="1" applyNumberFormat="1" applyFont="1" applyBorder="1"/>
    <xf numFmtId="2" fontId="5" fillId="0" borderId="2" xfId="0" applyNumberFormat="1" applyFont="1" applyBorder="1" applyAlignment="1">
      <alignment horizontal="center"/>
    </xf>
    <xf numFmtId="165" fontId="5" fillId="0" borderId="16" xfId="1" applyFont="1" applyBorder="1" applyAlignment="1"/>
    <xf numFmtId="0" fontId="5" fillId="0" borderId="2" xfId="0" applyFont="1" applyBorder="1" applyAlignment="1">
      <alignment vertical="center" wrapText="1"/>
    </xf>
    <xf numFmtId="167" fontId="5" fillId="0" borderId="2" xfId="1" applyNumberFormat="1" applyFont="1" applyFill="1" applyBorder="1"/>
    <xf numFmtId="0" fontId="11" fillId="0" borderId="2" xfId="0" applyFont="1" applyBorder="1" applyAlignment="1">
      <alignment vertical="center" wrapText="1"/>
    </xf>
    <xf numFmtId="167" fontId="5" fillId="0" borderId="2" xfId="1" applyNumberFormat="1" applyFont="1" applyBorder="1" applyAlignment="1">
      <alignment horizontal="center"/>
    </xf>
    <xf numFmtId="165" fontId="5" fillId="0" borderId="0" xfId="1" applyFont="1" applyAlignment="1"/>
    <xf numFmtId="168" fontId="5" fillId="0" borderId="2" xfId="0" applyNumberFormat="1" applyFont="1" applyBorder="1" applyAlignment="1">
      <alignment horizontal="center" vertical="justify"/>
    </xf>
    <xf numFmtId="165" fontId="5" fillId="0" borderId="0" xfId="1" applyFont="1" applyBorder="1" applyAlignment="1"/>
    <xf numFmtId="0" fontId="5" fillId="0" borderId="7" xfId="0" applyFont="1" applyBorder="1"/>
    <xf numFmtId="0" fontId="11" fillId="0" borderId="2" xfId="0" applyFont="1" applyBorder="1" applyAlignment="1">
      <alignment horizontal="left"/>
    </xf>
    <xf numFmtId="0" fontId="5" fillId="0" borderId="2" xfId="0" applyFont="1" applyBorder="1" applyAlignment="1">
      <alignment horizontal="left"/>
    </xf>
    <xf numFmtId="0" fontId="13" fillId="0" borderId="2" xfId="0" applyFont="1" applyBorder="1" applyAlignment="1">
      <alignment horizontal="left" wrapText="1"/>
    </xf>
    <xf numFmtId="0" fontId="5" fillId="0" borderId="8" xfId="0" applyFont="1" applyBorder="1"/>
    <xf numFmtId="165" fontId="5" fillId="0" borderId="20" xfId="1" applyFont="1" applyBorder="1" applyAlignment="1"/>
    <xf numFmtId="167" fontId="5" fillId="0" borderId="0" xfId="1" applyNumberFormat="1" applyFont="1" applyBorder="1"/>
    <xf numFmtId="0" fontId="5" fillId="0" borderId="2" xfId="0" applyFont="1" applyBorder="1" applyAlignment="1">
      <alignment horizontal="left" vertical="top" wrapText="1"/>
    </xf>
    <xf numFmtId="167" fontId="5" fillId="0" borderId="0" xfId="1" applyNumberFormat="1" applyFont="1" applyAlignment="1">
      <alignment horizontal="center"/>
    </xf>
    <xf numFmtId="167" fontId="5" fillId="0" borderId="6" xfId="1" applyNumberFormat="1" applyFont="1" applyBorder="1" applyAlignment="1">
      <alignment horizontal="center"/>
    </xf>
    <xf numFmtId="167" fontId="5" fillId="0" borderId="0" xfId="1" applyNumberFormat="1" applyFont="1" applyBorder="1" applyAlignment="1">
      <alignment horizontal="center"/>
    </xf>
    <xf numFmtId="0" fontId="5" fillId="0" borderId="22" xfId="0" applyFont="1" applyBorder="1"/>
    <xf numFmtId="0" fontId="13" fillId="0" borderId="0" xfId="0" applyFont="1" applyAlignment="1">
      <alignment wrapText="1"/>
    </xf>
    <xf numFmtId="0" fontId="5" fillId="0" borderId="8" xfId="0" applyFont="1" applyBorder="1" applyAlignment="1">
      <alignment horizontal="left"/>
    </xf>
    <xf numFmtId="167" fontId="5" fillId="0" borderId="0" xfId="1" applyNumberFormat="1" applyFont="1" applyBorder="1" applyAlignment="1">
      <alignment horizontal="left"/>
    </xf>
    <xf numFmtId="165" fontId="5" fillId="0" borderId="20" xfId="1" applyFont="1" applyFill="1" applyBorder="1" applyAlignment="1">
      <alignment vertical="justify"/>
    </xf>
    <xf numFmtId="167" fontId="5" fillId="0" borderId="7" xfId="1" applyNumberFormat="1" applyFont="1" applyBorder="1" applyAlignment="1">
      <alignment horizontal="center" vertical="justify"/>
    </xf>
    <xf numFmtId="0" fontId="5" fillId="0" borderId="2" xfId="0" applyFont="1" applyBorder="1" applyAlignment="1">
      <alignment vertical="top" wrapText="1"/>
    </xf>
    <xf numFmtId="0" fontId="8" fillId="0" borderId="0" xfId="0" applyFont="1" applyAlignment="1">
      <alignment horizontal="center" vertical="top"/>
    </xf>
    <xf numFmtId="0" fontId="11" fillId="0" borderId="0" xfId="0" applyFont="1" applyAlignment="1">
      <alignment vertical="center"/>
    </xf>
    <xf numFmtId="0" fontId="5" fillId="0" borderId="0" xfId="19"/>
    <xf numFmtId="0" fontId="11" fillId="0" borderId="0" xfId="19" applyFont="1"/>
    <xf numFmtId="0" fontId="5" fillId="0" borderId="0" xfId="19" applyAlignment="1">
      <alignment horizontal="center" vertical="center"/>
    </xf>
    <xf numFmtId="0" fontId="5" fillId="0" borderId="1" xfId="19" applyBorder="1" applyAlignment="1">
      <alignment vertical="justify"/>
    </xf>
    <xf numFmtId="0" fontId="5" fillId="0" borderId="2" xfId="19" applyBorder="1" applyAlignment="1">
      <alignment vertical="justify"/>
    </xf>
    <xf numFmtId="0" fontId="5" fillId="0" borderId="2" xfId="19" applyBorder="1" applyAlignment="1">
      <alignment vertical="center"/>
    </xf>
    <xf numFmtId="0" fontId="5" fillId="0" borderId="2" xfId="19" applyBorder="1" applyAlignment="1">
      <alignment horizontal="center" vertical="center"/>
    </xf>
    <xf numFmtId="0" fontId="5" fillId="0" borderId="7" xfId="19" applyBorder="1" applyAlignment="1">
      <alignment horizontal="center" vertical="center"/>
    </xf>
    <xf numFmtId="0" fontId="30" fillId="0" borderId="1" xfId="19" applyFont="1" applyBorder="1" applyAlignment="1">
      <alignment vertical="top"/>
    </xf>
    <xf numFmtId="0" fontId="30" fillId="0" borderId="2" xfId="19" applyFont="1" applyBorder="1" applyAlignment="1">
      <alignment wrapText="1"/>
    </xf>
    <xf numFmtId="0" fontId="30" fillId="0" borderId="2" xfId="19" applyFont="1" applyBorder="1" applyAlignment="1">
      <alignment vertical="center" wrapText="1"/>
    </xf>
    <xf numFmtId="0" fontId="18" fillId="0" borderId="1" xfId="19" applyFont="1" applyBorder="1" applyAlignment="1">
      <alignment vertical="top"/>
    </xf>
    <xf numFmtId="0" fontId="18" fillId="0" borderId="1" xfId="19" applyFont="1" applyBorder="1" applyAlignment="1">
      <alignment horizontal="center" vertical="top"/>
    </xf>
    <xf numFmtId="0" fontId="18" fillId="0" borderId="2" xfId="19" applyFont="1" applyBorder="1" applyAlignment="1">
      <alignment vertical="top" wrapText="1"/>
    </xf>
    <xf numFmtId="0" fontId="18" fillId="0" borderId="2" xfId="19" applyFont="1" applyBorder="1" applyAlignment="1">
      <alignment horizontal="center" vertical="center" wrapText="1"/>
    </xf>
    <xf numFmtId="0" fontId="18" fillId="0" borderId="1" xfId="19" applyFont="1" applyBorder="1" applyAlignment="1">
      <alignment horizontal="right" vertical="top"/>
    </xf>
    <xf numFmtId="0" fontId="30" fillId="0" borderId="1" xfId="19" applyFont="1" applyBorder="1" applyAlignment="1">
      <alignment horizontal="left" vertical="top"/>
    </xf>
    <xf numFmtId="0" fontId="18" fillId="0" borderId="1" xfId="19" applyFont="1" applyBorder="1" applyAlignment="1">
      <alignment horizontal="left" vertical="top"/>
    </xf>
    <xf numFmtId="0" fontId="18" fillId="0" borderId="2" xfId="19" quotePrefix="1" applyFont="1" applyBorder="1" applyAlignment="1">
      <alignment horizontal="left" vertical="top" wrapText="1" indent="1"/>
    </xf>
    <xf numFmtId="0" fontId="18" fillId="0" borderId="2" xfId="19" applyFont="1" applyBorder="1" applyAlignment="1">
      <alignment horizontal="center" vertical="center"/>
    </xf>
    <xf numFmtId="0" fontId="5" fillId="0" borderId="5" xfId="19" applyBorder="1" applyAlignment="1">
      <alignment vertical="top"/>
    </xf>
    <xf numFmtId="0" fontId="5" fillId="0" borderId="6" xfId="19" applyBorder="1"/>
    <xf numFmtId="0" fontId="5" fillId="0" borderId="6" xfId="19" applyBorder="1" applyAlignment="1">
      <alignment horizontal="center" vertical="center"/>
    </xf>
    <xf numFmtId="0" fontId="11" fillId="0" borderId="2" xfId="19" applyFont="1" applyBorder="1" applyAlignment="1">
      <alignment vertical="justify" wrapText="1"/>
    </xf>
    <xf numFmtId="0" fontId="11" fillId="0" borderId="2" xfId="19" applyFont="1" applyBorder="1" applyAlignment="1">
      <alignment vertical="justify"/>
    </xf>
    <xf numFmtId="0" fontId="13" fillId="0" borderId="2" xfId="19" applyFont="1" applyBorder="1" applyAlignment="1">
      <alignment vertical="justify" wrapText="1"/>
    </xf>
    <xf numFmtId="167" fontId="5" fillId="0" borderId="2" xfId="1" applyNumberFormat="1" applyFont="1" applyBorder="1" applyAlignment="1">
      <alignment vertical="center"/>
    </xf>
    <xf numFmtId="0" fontId="5" fillId="0" borderId="2" xfId="19" applyBorder="1" applyAlignment="1">
      <alignment vertical="justify" wrapText="1"/>
    </xf>
    <xf numFmtId="0" fontId="5" fillId="0" borderId="0" xfId="19" applyAlignment="1">
      <alignment horizontal="left"/>
    </xf>
    <xf numFmtId="0" fontId="5" fillId="0" borderId="0" xfId="19" applyAlignment="1">
      <alignment vertical="center"/>
    </xf>
    <xf numFmtId="0" fontId="6" fillId="0" borderId="0" xfId="19" applyFont="1" applyAlignment="1">
      <alignment vertical="top"/>
    </xf>
    <xf numFmtId="0" fontId="6" fillId="0" borderId="0" xfId="19" applyFont="1"/>
    <xf numFmtId="0" fontId="6" fillId="0" borderId="0" xfId="19"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165" fontId="5" fillId="0" borderId="0" xfId="20" applyFont="1" applyAlignment="1">
      <alignment vertical="center"/>
    </xf>
    <xf numFmtId="0" fontId="11" fillId="0" borderId="10" xfId="0"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167" fontId="5" fillId="0" borderId="2" xfId="20" applyNumberFormat="1" applyFont="1" applyBorder="1" applyAlignment="1">
      <alignment vertical="center"/>
    </xf>
    <xf numFmtId="165" fontId="5" fillId="0" borderId="20" xfId="20" applyFont="1" applyBorder="1" applyAlignment="1">
      <alignment vertical="center"/>
    </xf>
    <xf numFmtId="0" fontId="5" fillId="0" borderId="33" xfId="19" applyBorder="1" applyAlignment="1">
      <alignment horizontal="center" vertical="center"/>
    </xf>
    <xf numFmtId="0" fontId="19" fillId="0" borderId="34" xfId="19" applyFont="1" applyBorder="1" applyAlignment="1">
      <alignment horizontal="left" vertical="center" wrapText="1"/>
    </xf>
    <xf numFmtId="0" fontId="5" fillId="0" borderId="34" xfId="19" applyBorder="1" applyAlignment="1">
      <alignment horizontal="center" vertical="center"/>
    </xf>
    <xf numFmtId="0" fontId="5" fillId="0" borderId="34" xfId="19" applyBorder="1" applyAlignment="1">
      <alignment horizontal="centerContinuous" vertical="center"/>
    </xf>
    <xf numFmtId="0" fontId="5" fillId="0" borderId="34" xfId="19" applyBorder="1" applyAlignment="1">
      <alignment horizontal="left" vertical="center" wrapText="1"/>
    </xf>
    <xf numFmtId="0" fontId="5" fillId="0" borderId="33" xfId="19" quotePrefix="1" applyBorder="1" applyAlignment="1">
      <alignment horizontal="center" vertical="center"/>
    </xf>
    <xf numFmtId="3" fontId="5" fillId="0" borderId="34" xfId="19" applyNumberFormat="1" applyBorder="1" applyAlignment="1">
      <alignment horizontal="center" vertical="center"/>
    </xf>
    <xf numFmtId="0" fontId="13" fillId="0" borderId="34" xfId="19" applyFont="1" applyBorder="1" applyAlignment="1">
      <alignment horizontal="left" vertical="center" wrapText="1"/>
    </xf>
    <xf numFmtId="0" fontId="5" fillId="0" borderId="33" xfId="19" applyBorder="1" applyAlignment="1">
      <alignment horizontal="left" vertical="center"/>
    </xf>
    <xf numFmtId="168" fontId="5" fillId="0" borderId="34" xfId="19" applyNumberFormat="1" applyBorder="1" applyAlignment="1">
      <alignment horizontal="right" vertical="center"/>
    </xf>
    <xf numFmtId="0" fontId="5" fillId="0" borderId="8" xfId="0" applyFont="1" applyBorder="1" applyAlignment="1">
      <alignment horizontal="left" vertical="center"/>
    </xf>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167" fontId="5" fillId="0" borderId="12" xfId="20" applyNumberFormat="1" applyFont="1" applyBorder="1" applyAlignment="1">
      <alignment horizontal="center" vertical="center"/>
    </xf>
    <xf numFmtId="165" fontId="5" fillId="0" borderId="20" xfId="20" applyFont="1" applyBorder="1" applyAlignment="1">
      <alignment horizontal="center"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center" vertical="center"/>
    </xf>
    <xf numFmtId="167" fontId="5" fillId="0" borderId="13" xfId="20" applyNumberFormat="1" applyFont="1" applyBorder="1" applyAlignment="1">
      <alignment vertical="center"/>
    </xf>
    <xf numFmtId="0" fontId="5" fillId="0" borderId="2" xfId="0" applyFont="1" applyBorder="1" applyAlignment="1">
      <alignment horizontal="left" vertical="center" wrapText="1"/>
    </xf>
    <xf numFmtId="0" fontId="21" fillId="0" borderId="2" xfId="0" applyFont="1" applyBorder="1" applyAlignment="1">
      <alignment horizontal="left" vertical="center" wrapText="1"/>
    </xf>
    <xf numFmtId="0" fontId="19" fillId="0" borderId="2" xfId="0" applyFont="1" applyBorder="1" applyAlignment="1">
      <alignment horizontal="left" vertical="center" wrapText="1"/>
    </xf>
    <xf numFmtId="0" fontId="5" fillId="0" borderId="8" xfId="0" quotePrefix="1" applyFont="1" applyBorder="1" applyAlignment="1">
      <alignment horizontal="left" vertical="center"/>
    </xf>
    <xf numFmtId="0" fontId="5" fillId="0" borderId="14" xfId="0" applyFont="1" applyBorder="1" applyAlignment="1">
      <alignment vertical="center"/>
    </xf>
    <xf numFmtId="0" fontId="5" fillId="0" borderId="12" xfId="0" applyFont="1" applyBorder="1" applyAlignment="1">
      <alignment vertical="center"/>
    </xf>
    <xf numFmtId="167" fontId="5" fillId="0" borderId="12" xfId="20" applyNumberFormat="1" applyFont="1" applyBorder="1" applyAlignment="1">
      <alignment vertical="center"/>
    </xf>
    <xf numFmtId="167" fontId="5" fillId="0" borderId="15" xfId="20" applyNumberFormat="1" applyFont="1" applyBorder="1" applyAlignment="1">
      <alignment vertical="center"/>
    </xf>
    <xf numFmtId="0" fontId="0" fillId="0" borderId="0" xfId="0" applyAlignment="1">
      <alignment horizontal="left" vertical="center"/>
    </xf>
    <xf numFmtId="0" fontId="0" fillId="0" borderId="0" xfId="0" applyAlignment="1">
      <alignment vertical="center"/>
    </xf>
    <xf numFmtId="167" fontId="0" fillId="0" borderId="0" xfId="20" applyNumberFormat="1" applyFont="1" applyBorder="1" applyAlignment="1">
      <alignment vertical="center"/>
    </xf>
    <xf numFmtId="165" fontId="0" fillId="0" borderId="0" xfId="20" applyFont="1" applyBorder="1" applyAlignment="1">
      <alignment vertical="center"/>
    </xf>
    <xf numFmtId="167" fontId="0" fillId="0" borderId="0" xfId="20" applyNumberFormat="1" applyFont="1" applyAlignment="1">
      <alignment vertical="center"/>
    </xf>
    <xf numFmtId="165" fontId="0" fillId="0" borderId="0" xfId="20" applyFont="1" applyAlignment="1">
      <alignment vertical="center"/>
    </xf>
    <xf numFmtId="167" fontId="5" fillId="0" borderId="20" xfId="20" applyNumberFormat="1" applyFont="1" applyBorder="1" applyAlignment="1">
      <alignment vertical="center"/>
    </xf>
    <xf numFmtId="167" fontId="5" fillId="0" borderId="21" xfId="20" applyNumberFormat="1" applyFont="1" applyBorder="1" applyAlignment="1">
      <alignment vertical="center"/>
    </xf>
    <xf numFmtId="167" fontId="5" fillId="0" borderId="19" xfId="20" applyNumberFormat="1" applyFont="1" applyBorder="1" applyAlignment="1">
      <alignment vertical="center"/>
    </xf>
    <xf numFmtId="164" fontId="9" fillId="0" borderId="16" xfId="1" applyNumberFormat="1" applyFont="1" applyFill="1" applyBorder="1" applyAlignment="1">
      <alignment vertical="justify"/>
    </xf>
    <xf numFmtId="164" fontId="11" fillId="0" borderId="2" xfId="17" applyFont="1" applyFill="1" applyBorder="1" applyAlignment="1">
      <alignment horizontal="center"/>
    </xf>
    <xf numFmtId="167" fontId="9" fillId="0" borderId="16" xfId="1" applyNumberFormat="1" applyFont="1" applyBorder="1" applyAlignment="1">
      <alignment horizontal="center" vertical="justify"/>
    </xf>
    <xf numFmtId="0" fontId="5" fillId="0" borderId="4" xfId="0" applyFont="1" applyBorder="1"/>
    <xf numFmtId="0" fontId="5" fillId="0" borderId="4" xfId="0" applyFont="1" applyBorder="1" applyAlignment="1">
      <alignment horizontal="center"/>
    </xf>
    <xf numFmtId="165" fontId="5" fillId="0" borderId="20" xfId="1" applyFont="1" applyBorder="1"/>
    <xf numFmtId="0" fontId="5" fillId="0" borderId="8" xfId="0" applyFont="1" applyBorder="1" applyAlignment="1">
      <alignment horizontal="left" vertical="top"/>
    </xf>
    <xf numFmtId="0" fontId="5" fillId="0" borderId="2" xfId="0" applyFont="1" applyBorder="1" applyAlignment="1">
      <alignment horizontal="center" vertical="top"/>
    </xf>
    <xf numFmtId="165" fontId="5" fillId="0" borderId="20" xfId="1" applyFont="1" applyBorder="1" applyAlignment="1">
      <alignment horizontal="center"/>
    </xf>
    <xf numFmtId="0" fontId="19" fillId="0" borderId="12" xfId="0" applyFont="1" applyBorder="1" applyAlignment="1">
      <alignment horizontal="left" vertical="top" wrapText="1"/>
    </xf>
    <xf numFmtId="0" fontId="5" fillId="0" borderId="12" xfId="0" applyFont="1" applyBorder="1" applyAlignment="1">
      <alignment horizontal="center"/>
    </xf>
    <xf numFmtId="167" fontId="5" fillId="0" borderId="12" xfId="1" applyNumberFormat="1" applyFont="1" applyBorder="1" applyAlignment="1">
      <alignment horizontal="center"/>
    </xf>
    <xf numFmtId="0" fontId="5" fillId="0" borderId="11" xfId="0" applyFont="1" applyBorder="1"/>
    <xf numFmtId="0" fontId="5" fillId="0" borderId="13" xfId="0" applyFont="1" applyBorder="1"/>
    <xf numFmtId="0" fontId="5" fillId="0" borderId="13" xfId="0" applyFont="1" applyBorder="1" applyAlignment="1">
      <alignment horizontal="center"/>
    </xf>
    <xf numFmtId="167" fontId="5" fillId="0" borderId="13" xfId="1" applyNumberFormat="1" applyFont="1" applyBorder="1"/>
    <xf numFmtId="165" fontId="5" fillId="0" borderId="21" xfId="1" applyFont="1" applyBorder="1"/>
    <xf numFmtId="165" fontId="5" fillId="0" borderId="20" xfId="1" applyFont="1" applyFill="1" applyBorder="1" applyAlignment="1">
      <alignment horizontal="center"/>
    </xf>
    <xf numFmtId="167" fontId="5" fillId="0" borderId="0" xfId="1" applyNumberFormat="1" applyFont="1"/>
    <xf numFmtId="0" fontId="13" fillId="0" borderId="2" xfId="0" applyFont="1" applyBorder="1" applyAlignment="1">
      <alignment horizontal="left" vertical="top" wrapText="1"/>
    </xf>
    <xf numFmtId="3" fontId="5" fillId="0" borderId="2" xfId="0" applyNumberFormat="1" applyFont="1" applyBorder="1" applyAlignment="1">
      <alignment horizontal="center" vertical="top"/>
    </xf>
    <xf numFmtId="0" fontId="5" fillId="0" borderId="8" xfId="0" quotePrefix="1" applyFont="1" applyBorder="1" applyAlignment="1">
      <alignment horizontal="left" vertical="top"/>
    </xf>
    <xf numFmtId="0" fontId="5" fillId="0" borderId="2" xfId="0" quotePrefix="1" applyFont="1" applyBorder="1" applyAlignment="1">
      <alignment horizontal="left" vertical="top" wrapText="1"/>
    </xf>
    <xf numFmtId="167" fontId="5" fillId="0" borderId="12" xfId="1" applyNumberFormat="1" applyFont="1" applyBorder="1"/>
    <xf numFmtId="0" fontId="21" fillId="0" borderId="2" xfId="0" applyFont="1" applyBorder="1" applyAlignment="1">
      <alignment horizontal="left" vertical="top" wrapText="1"/>
    </xf>
    <xf numFmtId="0" fontId="19" fillId="0" borderId="2" xfId="0" applyFont="1" applyBorder="1" applyAlignment="1">
      <alignment horizontal="left" vertical="top" wrapText="1"/>
    </xf>
    <xf numFmtId="0" fontId="5" fillId="0" borderId="14" xfId="0" applyFont="1" applyBorder="1"/>
    <xf numFmtId="0" fontId="5" fillId="0" borderId="12" xfId="0" applyFont="1" applyBorder="1"/>
    <xf numFmtId="167" fontId="5" fillId="0" borderId="15" xfId="1" applyNumberFormat="1" applyFont="1" applyBorder="1"/>
    <xf numFmtId="165" fontId="5" fillId="0" borderId="19" xfId="1" applyFont="1" applyBorder="1"/>
    <xf numFmtId="0" fontId="5" fillId="0" borderId="24" xfId="0" quotePrefix="1" applyFont="1" applyBorder="1" applyAlignment="1">
      <alignment horizontal="left" vertical="center" wrapText="1"/>
    </xf>
    <xf numFmtId="0" fontId="11" fillId="0" borderId="0" xfId="0" applyFont="1" applyAlignment="1">
      <alignment horizontal="center" vertical="top"/>
    </xf>
    <xf numFmtId="0" fontId="5" fillId="0" borderId="0" xfId="0" applyFont="1" applyAlignment="1">
      <alignment horizontal="center" vertical="top"/>
    </xf>
    <xf numFmtId="0" fontId="11" fillId="2" borderId="23" xfId="0" applyFont="1" applyFill="1" applyBorder="1" applyAlignment="1">
      <alignment horizontal="left" vertical="top" wrapText="1"/>
    </xf>
    <xf numFmtId="0" fontId="11" fillId="2" borderId="23" xfId="0" applyFont="1" applyFill="1" applyBorder="1" applyAlignment="1">
      <alignment horizontal="left" vertical="top"/>
    </xf>
    <xf numFmtId="167" fontId="5" fillId="0" borderId="2" xfId="1" applyNumberFormat="1" applyFont="1" applyBorder="1" applyAlignment="1"/>
    <xf numFmtId="167" fontId="5" fillId="0" borderId="13" xfId="1" applyNumberFormat="1" applyFont="1" applyBorder="1" applyAlignment="1"/>
    <xf numFmtId="165" fontId="5" fillId="0" borderId="21" xfId="1" applyFont="1" applyBorder="1" applyAlignment="1"/>
    <xf numFmtId="167" fontId="5" fillId="0" borderId="0" xfId="1" applyNumberFormat="1" applyFont="1" applyBorder="1" applyAlignment="1"/>
    <xf numFmtId="173" fontId="0" fillId="0" borderId="0" xfId="0" applyNumberFormat="1" applyAlignment="1">
      <alignment horizontal="center" vertical="top"/>
    </xf>
    <xf numFmtId="164" fontId="0" fillId="0" borderId="0" xfId="0" applyNumberFormat="1" applyAlignment="1">
      <alignment horizontal="center" vertical="top"/>
    </xf>
    <xf numFmtId="164" fontId="9" fillId="0" borderId="0" xfId="17" applyFont="1"/>
    <xf numFmtId="164" fontId="11" fillId="0" borderId="10" xfId="17" applyFont="1" applyBorder="1" applyAlignment="1">
      <alignment horizontal="center"/>
    </xf>
    <xf numFmtId="164" fontId="9" fillId="0" borderId="2" xfId="17" applyFont="1" applyBorder="1" applyAlignment="1">
      <alignment vertical="justify"/>
    </xf>
    <xf numFmtId="164" fontId="9" fillId="0" borderId="6" xfId="17" applyFont="1" applyBorder="1" applyAlignment="1">
      <alignment horizontal="right"/>
    </xf>
    <xf numFmtId="164" fontId="11" fillId="0" borderId="2" xfId="17" applyFont="1" applyBorder="1" applyAlignment="1">
      <alignment horizontal="center"/>
    </xf>
    <xf numFmtId="164" fontId="9" fillId="0" borderId="2" xfId="17" applyFont="1" applyBorder="1" applyAlignment="1">
      <alignment horizontal="right"/>
    </xf>
    <xf numFmtId="164" fontId="0" fillId="0" borderId="0" xfId="17" applyFont="1" applyBorder="1"/>
    <xf numFmtId="164" fontId="6" fillId="0" borderId="0" xfId="17" applyFont="1" applyBorder="1" applyAlignment="1">
      <alignment horizontal="right"/>
    </xf>
    <xf numFmtId="164" fontId="0" fillId="0" borderId="0" xfId="17" applyFont="1"/>
    <xf numFmtId="167" fontId="0" fillId="0" borderId="0" xfId="0" applyNumberFormat="1" applyAlignment="1">
      <alignment horizontal="center" vertical="top"/>
    </xf>
    <xf numFmtId="167" fontId="9" fillId="0" borderId="0" xfId="1" applyNumberFormat="1" applyFont="1"/>
    <xf numFmtId="167" fontId="11" fillId="0" borderId="19" xfId="1" applyNumberFormat="1" applyFont="1" applyBorder="1" applyAlignment="1">
      <alignment horizontal="center"/>
    </xf>
    <xf numFmtId="167" fontId="9" fillId="0" borderId="16" xfId="1" quotePrefix="1" applyNumberFormat="1" applyFont="1" applyBorder="1" applyAlignment="1">
      <alignment vertical="justify"/>
    </xf>
    <xf numFmtId="167" fontId="11" fillId="0" borderId="20" xfId="1" applyNumberFormat="1" applyFont="1" applyBorder="1" applyAlignment="1">
      <alignment horizontal="center"/>
    </xf>
    <xf numFmtId="167" fontId="9" fillId="0" borderId="16" xfId="1" applyNumberFormat="1" applyFont="1" applyFill="1" applyBorder="1" applyAlignment="1">
      <alignment vertical="justify"/>
    </xf>
    <xf numFmtId="167" fontId="0" fillId="0" borderId="0" xfId="1" applyNumberFormat="1" applyFont="1" applyBorder="1"/>
    <xf numFmtId="167" fontId="6" fillId="0" borderId="0" xfId="1" applyNumberFormat="1" applyFont="1" applyBorder="1" applyAlignment="1">
      <alignment horizontal="right"/>
    </xf>
    <xf numFmtId="167" fontId="9" fillId="0" borderId="16" xfId="1" applyNumberFormat="1" applyFont="1" applyBorder="1" applyAlignment="1">
      <alignment horizontal="right"/>
    </xf>
    <xf numFmtId="171" fontId="0" fillId="0" borderId="2" xfId="0" applyNumberFormat="1" applyBorder="1"/>
    <xf numFmtId="171" fontId="9" fillId="0" borderId="2" xfId="0" applyNumberFormat="1" applyFont="1" applyBorder="1"/>
    <xf numFmtId="171" fontId="9" fillId="3" borderId="24" xfId="11" applyNumberFormat="1" applyFont="1" applyFill="1" applyBorder="1" applyAlignment="1">
      <alignment vertical="center"/>
    </xf>
    <xf numFmtId="171" fontId="11" fillId="0" borderId="23" xfId="0" applyNumberFormat="1" applyFont="1" applyBorder="1"/>
    <xf numFmtId="171" fontId="9" fillId="2" borderId="2" xfId="11" applyNumberFormat="1" applyFont="1" applyFill="1" applyBorder="1" applyAlignment="1">
      <alignment horizontal="right" vertical="center"/>
    </xf>
    <xf numFmtId="171" fontId="20" fillId="2" borderId="2" xfId="11" applyNumberFormat="1" applyFont="1" applyFill="1" applyBorder="1" applyAlignment="1">
      <alignment horizontal="right" vertical="center"/>
    </xf>
    <xf numFmtId="171" fontId="0" fillId="0" borderId="2" xfId="11" applyNumberFormat="1" applyFont="1" applyBorder="1" applyAlignment="1">
      <alignment vertical="center"/>
    </xf>
    <xf numFmtId="171" fontId="9" fillId="0" borderId="2" xfId="11" applyNumberFormat="1" applyFont="1" applyBorder="1" applyAlignment="1">
      <alignment horizontal="right" vertical="center"/>
    </xf>
    <xf numFmtId="171" fontId="27" fillId="2" borderId="2" xfId="11" applyNumberFormat="1" applyFont="1" applyFill="1" applyBorder="1" applyAlignment="1">
      <alignment horizontal="right" vertical="center"/>
    </xf>
    <xf numFmtId="171" fontId="9" fillId="0" borderId="2" xfId="9" applyNumberFormat="1" applyFont="1" applyFill="1" applyBorder="1" applyAlignment="1" applyProtection="1">
      <protection locked="0"/>
    </xf>
    <xf numFmtId="171" fontId="0" fillId="0" borderId="0" xfId="0" applyNumberFormat="1"/>
    <xf numFmtId="173" fontId="0" fillId="0" borderId="0" xfId="0" applyNumberFormat="1"/>
    <xf numFmtId="173" fontId="8" fillId="0" borderId="0" xfId="0" applyNumberFormat="1" applyFont="1" applyAlignment="1">
      <alignment horizontal="center" vertical="top"/>
    </xf>
    <xf numFmtId="173" fontId="11" fillId="0" borderId="0" xfId="0" applyNumberFormat="1" applyFont="1"/>
    <xf numFmtId="173" fontId="9" fillId="0" borderId="0" xfId="0" applyNumberFormat="1" applyFont="1"/>
    <xf numFmtId="173" fontId="9" fillId="0" borderId="0" xfId="0" applyNumberFormat="1" applyFont="1" applyAlignment="1">
      <alignment horizontal="center"/>
    </xf>
    <xf numFmtId="173" fontId="9" fillId="0" borderId="1" xfId="0" applyNumberFormat="1" applyFont="1" applyBorder="1" applyAlignment="1">
      <alignment vertical="justify"/>
    </xf>
    <xf numFmtId="173" fontId="9" fillId="0" borderId="2" xfId="0" applyNumberFormat="1" applyFont="1" applyBorder="1" applyAlignment="1">
      <alignment vertical="justify"/>
    </xf>
    <xf numFmtId="173" fontId="9" fillId="0" borderId="2" xfId="0" applyNumberFormat="1" applyFont="1" applyBorder="1" applyAlignment="1">
      <alignment horizontal="center" vertical="justify"/>
    </xf>
    <xf numFmtId="173" fontId="9" fillId="0" borderId="7" xfId="0" applyNumberFormat="1" applyFont="1" applyBorder="1" applyAlignment="1">
      <alignment horizontal="center" vertical="justify"/>
    </xf>
    <xf numFmtId="173" fontId="9" fillId="0" borderId="2" xfId="0" applyNumberFormat="1" applyFont="1" applyBorder="1" applyAlignment="1">
      <alignment wrapText="1"/>
    </xf>
    <xf numFmtId="173" fontId="11" fillId="0" borderId="2" xfId="0" applyNumberFormat="1" applyFont="1" applyBorder="1" applyAlignment="1">
      <alignment vertical="justify"/>
    </xf>
    <xf numFmtId="173" fontId="13" fillId="0" borderId="2" xfId="0" applyNumberFormat="1" applyFont="1" applyBorder="1" applyAlignment="1">
      <alignment vertical="justify" wrapText="1"/>
    </xf>
    <xf numFmtId="173" fontId="9" fillId="0" borderId="2" xfId="0" applyNumberFormat="1" applyFont="1" applyBorder="1" applyAlignment="1">
      <alignment vertical="top" wrapText="1"/>
    </xf>
    <xf numFmtId="173" fontId="9" fillId="0" borderId="2" xfId="0" applyNumberFormat="1" applyFont="1" applyBorder="1" applyAlignment="1">
      <alignment vertical="justify" wrapText="1"/>
    </xf>
    <xf numFmtId="173" fontId="13" fillId="0" borderId="2" xfId="0" applyNumberFormat="1" applyFont="1" applyBorder="1" applyAlignment="1">
      <alignment vertical="top" wrapText="1"/>
    </xf>
    <xf numFmtId="173" fontId="13" fillId="0" borderId="2" xfId="0" applyNumberFormat="1" applyFont="1" applyBorder="1" applyAlignment="1">
      <alignment vertical="justify"/>
    </xf>
    <xf numFmtId="173" fontId="9" fillId="0" borderId="5" xfId="0" applyNumberFormat="1" applyFont="1" applyBorder="1" applyAlignment="1">
      <alignment vertical="top"/>
    </xf>
    <xf numFmtId="173" fontId="9" fillId="0" borderId="6" xfId="0" applyNumberFormat="1" applyFont="1" applyBorder="1"/>
    <xf numFmtId="173" fontId="9" fillId="0" borderId="6" xfId="0" applyNumberFormat="1" applyFont="1" applyBorder="1" applyAlignment="1">
      <alignment horizontal="center"/>
    </xf>
    <xf numFmtId="173" fontId="19" fillId="0" borderId="2" xfId="0" applyNumberFormat="1" applyFont="1" applyBorder="1" applyAlignment="1">
      <alignment vertical="justify"/>
    </xf>
    <xf numFmtId="173" fontId="11" fillId="0" borderId="2" xfId="0" applyNumberFormat="1" applyFont="1" applyBorder="1" applyAlignment="1">
      <alignment vertical="justify" wrapText="1"/>
    </xf>
    <xf numFmtId="173" fontId="13" fillId="0" borderId="7" xfId="0" applyNumberFormat="1" applyFont="1" applyBorder="1" applyAlignment="1">
      <alignment vertical="justify" wrapText="1"/>
    </xf>
    <xf numFmtId="173" fontId="11" fillId="0" borderId="1" xfId="0" applyNumberFormat="1" applyFont="1" applyBorder="1" applyAlignment="1">
      <alignment horizontal="left" vertical="justify"/>
    </xf>
    <xf numFmtId="173" fontId="11" fillId="0" borderId="7" xfId="0" applyNumberFormat="1" applyFont="1" applyBorder="1" applyAlignment="1">
      <alignment horizontal="left" vertical="justify"/>
    </xf>
    <xf numFmtId="173" fontId="11" fillId="0" borderId="1" xfId="0" applyNumberFormat="1" applyFont="1" applyBorder="1" applyAlignment="1">
      <alignment horizontal="left"/>
    </xf>
    <xf numFmtId="173" fontId="11" fillId="0" borderId="2" xfId="0" applyNumberFormat="1" applyFont="1" applyBorder="1" applyAlignment="1">
      <alignment horizontal="center"/>
    </xf>
    <xf numFmtId="173" fontId="9" fillId="0" borderId="1" xfId="0" applyNumberFormat="1" applyFont="1" applyBorder="1" applyAlignment="1">
      <alignment horizontal="left" vertical="justify"/>
    </xf>
    <xf numFmtId="173" fontId="9" fillId="0" borderId="7" xfId="0" applyNumberFormat="1" applyFont="1" applyBorder="1" applyAlignment="1">
      <alignment horizontal="left" vertical="justify" wrapText="1"/>
    </xf>
    <xf numFmtId="173" fontId="9" fillId="0" borderId="2" xfId="1" applyNumberFormat="1" applyFont="1" applyBorder="1" applyAlignment="1">
      <alignment vertical="justify"/>
    </xf>
    <xf numFmtId="173" fontId="13" fillId="0" borderId="1" xfId="0" applyNumberFormat="1" applyFont="1" applyBorder="1" applyAlignment="1">
      <alignment vertical="justify" wrapText="1"/>
    </xf>
    <xf numFmtId="173" fontId="9" fillId="0" borderId="2" xfId="1" applyNumberFormat="1" applyFont="1" applyFill="1" applyBorder="1" applyAlignment="1">
      <alignment vertical="justify"/>
    </xf>
    <xf numFmtId="173" fontId="9" fillId="0" borderId="1" xfId="0" applyNumberFormat="1" applyFont="1" applyBorder="1" applyAlignment="1">
      <alignment vertical="justify" wrapText="1"/>
    </xf>
    <xf numFmtId="173" fontId="9" fillId="0" borderId="2" xfId="0" applyNumberFormat="1" applyFont="1" applyBorder="1" applyAlignment="1">
      <alignment horizontal="left"/>
    </xf>
    <xf numFmtId="173" fontId="13" fillId="0" borderId="2" xfId="0" applyNumberFormat="1" applyFont="1" applyBorder="1" applyAlignment="1">
      <alignment wrapText="1"/>
    </xf>
    <xf numFmtId="173" fontId="9" fillId="0" borderId="2" xfId="18" applyNumberFormat="1" applyBorder="1" applyAlignment="1">
      <alignment vertical="justify"/>
    </xf>
    <xf numFmtId="173" fontId="9" fillId="0" borderId="1" xfId="0" applyNumberFormat="1" applyFont="1" applyBorder="1" applyAlignment="1">
      <alignment vertical="top"/>
    </xf>
    <xf numFmtId="173" fontId="9" fillId="0" borderId="2" xfId="0" applyNumberFormat="1" applyFont="1" applyBorder="1"/>
    <xf numFmtId="173" fontId="9" fillId="0" borderId="2" xfId="0" applyNumberFormat="1" applyFont="1" applyBorder="1" applyAlignment="1">
      <alignment horizontal="center"/>
    </xf>
    <xf numFmtId="173" fontId="0" fillId="0" borderId="0" xfId="0" applyNumberFormat="1" applyAlignment="1">
      <alignment horizontal="left"/>
    </xf>
    <xf numFmtId="173" fontId="6" fillId="0" borderId="0" xfId="0" applyNumberFormat="1" applyFont="1" applyAlignment="1">
      <alignment vertical="top"/>
    </xf>
    <xf numFmtId="173" fontId="6" fillId="0" borderId="0" xfId="0" applyNumberFormat="1" applyFont="1"/>
    <xf numFmtId="173" fontId="6" fillId="0" borderId="0" xfId="0" applyNumberFormat="1" applyFont="1" applyAlignment="1">
      <alignment horizontal="center"/>
    </xf>
    <xf numFmtId="164" fontId="9" fillId="0" borderId="0" xfId="1" applyNumberFormat="1" applyFont="1"/>
    <xf numFmtId="164" fontId="9" fillId="0" borderId="17" xfId="1" applyNumberFormat="1" applyFont="1" applyBorder="1" applyAlignment="1">
      <alignment horizontal="right"/>
    </xf>
    <xf numFmtId="164" fontId="9" fillId="0" borderId="16" xfId="1" applyNumberFormat="1" applyFont="1" applyBorder="1" applyAlignment="1">
      <alignment horizontal="center" vertical="justify"/>
    </xf>
    <xf numFmtId="164" fontId="11" fillId="0" borderId="20" xfId="1" applyNumberFormat="1" applyFont="1" applyBorder="1" applyAlignment="1">
      <alignment horizontal="center"/>
    </xf>
    <xf numFmtId="164" fontId="9" fillId="0" borderId="20" xfId="1" applyNumberFormat="1" applyFont="1" applyBorder="1" applyAlignment="1">
      <alignment vertical="justify"/>
    </xf>
    <xf numFmtId="164" fontId="9" fillId="0" borderId="16" xfId="1" applyNumberFormat="1" applyFont="1" applyBorder="1" applyAlignment="1">
      <alignment horizontal="right"/>
    </xf>
    <xf numFmtId="164" fontId="0" fillId="0" borderId="0" xfId="1" applyNumberFormat="1" applyFont="1" applyBorder="1"/>
    <xf numFmtId="164" fontId="6" fillId="0" borderId="0" xfId="1" applyNumberFormat="1" applyFont="1" applyBorder="1" applyAlignment="1">
      <alignment horizontal="right"/>
    </xf>
    <xf numFmtId="164" fontId="0" fillId="0" borderId="0" xfId="1" applyNumberFormat="1" applyFont="1"/>
    <xf numFmtId="0" fontId="11" fillId="0" borderId="35" xfId="0" applyFont="1" applyBorder="1" applyAlignment="1">
      <alignment horizontal="left" vertical="top"/>
    </xf>
    <xf numFmtId="164" fontId="5" fillId="0" borderId="0" xfId="17" applyFont="1" applyAlignment="1">
      <alignment vertical="center"/>
    </xf>
    <xf numFmtId="164" fontId="5" fillId="0" borderId="0" xfId="1" applyNumberFormat="1" applyFont="1" applyAlignment="1">
      <alignment vertical="center"/>
    </xf>
    <xf numFmtId="164" fontId="5" fillId="0" borderId="2" xfId="17" applyFont="1" applyBorder="1" applyAlignment="1">
      <alignment vertical="center"/>
    </xf>
    <xf numFmtId="164" fontId="5" fillId="0" borderId="16" xfId="1" applyNumberFormat="1" applyFont="1" applyBorder="1" applyAlignment="1">
      <alignment vertical="center"/>
    </xf>
    <xf numFmtId="164" fontId="5" fillId="0" borderId="2" xfId="17" applyFont="1" applyBorder="1" applyAlignment="1">
      <alignment horizontal="center" vertical="center"/>
    </xf>
    <xf numFmtId="164" fontId="30" fillId="0" borderId="0" xfId="1" applyNumberFormat="1" applyFont="1" applyBorder="1" applyAlignment="1">
      <alignment vertical="center" wrapText="1"/>
    </xf>
    <xf numFmtId="164" fontId="18" fillId="0" borderId="0" xfId="1" applyNumberFormat="1" applyFont="1" applyBorder="1" applyAlignment="1">
      <alignment horizontal="center" vertical="center" wrapText="1"/>
    </xf>
    <xf numFmtId="164" fontId="5" fillId="0" borderId="16" xfId="1" applyNumberFormat="1" applyFont="1" applyBorder="1" applyAlignment="1">
      <alignment horizontal="center" vertical="center"/>
    </xf>
    <xf numFmtId="164" fontId="18" fillId="0" borderId="0" xfId="1" applyNumberFormat="1" applyFont="1" applyBorder="1" applyAlignment="1">
      <alignment horizontal="center" vertical="center"/>
    </xf>
    <xf numFmtId="164" fontId="5" fillId="0" borderId="6" xfId="17" applyFont="1" applyBorder="1" applyAlignment="1">
      <alignment horizontal="right" vertical="center"/>
    </xf>
    <xf numFmtId="164" fontId="5" fillId="0" borderId="17" xfId="1" applyNumberFormat="1" applyFont="1" applyBorder="1" applyAlignment="1">
      <alignment horizontal="right" vertical="center"/>
    </xf>
    <xf numFmtId="164" fontId="0" fillId="0" borderId="0" xfId="17" applyFont="1" applyBorder="1" applyAlignment="1">
      <alignment vertical="center"/>
    </xf>
    <xf numFmtId="164" fontId="0" fillId="0" borderId="0" xfId="1" applyNumberFormat="1" applyFont="1" applyBorder="1" applyAlignment="1">
      <alignment vertical="center"/>
    </xf>
    <xf numFmtId="164" fontId="6" fillId="0" borderId="0" xfId="17" applyFont="1" applyBorder="1" applyAlignment="1">
      <alignment horizontal="right" vertical="center"/>
    </xf>
    <xf numFmtId="164" fontId="6" fillId="0" borderId="0" xfId="1" applyNumberFormat="1" applyFont="1" applyBorder="1" applyAlignment="1">
      <alignment horizontal="right" vertical="center"/>
    </xf>
    <xf numFmtId="164" fontId="0" fillId="0" borderId="0" xfId="17" applyFont="1" applyAlignment="1">
      <alignment vertical="center"/>
    </xf>
    <xf numFmtId="164" fontId="0" fillId="0" borderId="0" xfId="1" applyNumberFormat="1" applyFont="1" applyAlignment="1">
      <alignment vertical="center"/>
    </xf>
    <xf numFmtId="172" fontId="9" fillId="0" borderId="0" xfId="17" applyNumberFormat="1" applyFont="1" applyAlignment="1"/>
    <xf numFmtId="172" fontId="9" fillId="0" borderId="2" xfId="17" applyNumberFormat="1" applyFont="1" applyBorder="1" applyAlignment="1"/>
    <xf numFmtId="165" fontId="9" fillId="0" borderId="16" xfId="1" applyFont="1" applyBorder="1" applyAlignment="1"/>
    <xf numFmtId="0" fontId="9" fillId="0" borderId="7" xfId="0" applyFont="1" applyBorder="1" applyAlignment="1">
      <alignment horizontal="center"/>
    </xf>
    <xf numFmtId="165" fontId="9" fillId="0" borderId="16" xfId="1" applyFont="1" applyFill="1" applyBorder="1" applyAlignment="1"/>
    <xf numFmtId="164" fontId="9" fillId="0" borderId="2" xfId="17" applyFont="1" applyBorder="1" applyAlignment="1">
      <alignment horizontal="center"/>
    </xf>
    <xf numFmtId="164" fontId="9" fillId="0" borderId="16" xfId="1" applyNumberFormat="1" applyFont="1" applyBorder="1" applyAlignment="1"/>
    <xf numFmtId="164" fontId="9" fillId="0" borderId="16" xfId="1" applyNumberFormat="1" applyFont="1" applyFill="1" applyBorder="1" applyAlignment="1"/>
    <xf numFmtId="165" fontId="9" fillId="0" borderId="16" xfId="1" applyFont="1" applyBorder="1" applyAlignment="1">
      <alignment horizontal="center"/>
    </xf>
    <xf numFmtId="1" fontId="9" fillId="0" borderId="2" xfId="0" applyNumberFormat="1" applyFont="1" applyBorder="1" applyAlignment="1">
      <alignment horizontal="center"/>
    </xf>
    <xf numFmtId="167" fontId="9" fillId="0" borderId="16" xfId="1" applyNumberFormat="1" applyFont="1" applyBorder="1" applyAlignment="1"/>
    <xf numFmtId="167" fontId="9" fillId="0" borderId="2" xfId="1" applyNumberFormat="1" applyFont="1" applyFill="1" applyBorder="1" applyAlignment="1">
      <alignment horizontal="center"/>
    </xf>
    <xf numFmtId="167" fontId="9" fillId="0" borderId="2" xfId="1" applyNumberFormat="1" applyFont="1" applyBorder="1" applyAlignment="1"/>
    <xf numFmtId="172" fontId="0" fillId="0" borderId="0" xfId="17" applyNumberFormat="1" applyFont="1" applyBorder="1" applyAlignment="1"/>
    <xf numFmtId="165" fontId="0" fillId="0" borderId="0" xfId="1" applyFont="1" applyBorder="1" applyAlignment="1"/>
    <xf numFmtId="172" fontId="0" fillId="0" borderId="0" xfId="17" applyNumberFormat="1" applyFont="1" applyAlignment="1"/>
    <xf numFmtId="0" fontId="0" fillId="0" borderId="11" xfId="0" applyBorder="1"/>
    <xf numFmtId="0" fontId="0" fillId="0" borderId="13" xfId="0" applyBorder="1"/>
    <xf numFmtId="164" fontId="0" fillId="0" borderId="19" xfId="17" applyFont="1" applyBorder="1"/>
    <xf numFmtId="167" fontId="0" fillId="0" borderId="36" xfId="1" applyNumberFormat="1" applyFont="1" applyBorder="1"/>
    <xf numFmtId="0" fontId="11" fillId="0" borderId="9" xfId="0" applyFont="1" applyBorder="1" applyAlignment="1">
      <alignment horizontal="left" vertical="center" wrapText="1"/>
    </xf>
    <xf numFmtId="0" fontId="11" fillId="0" borderId="10" xfId="0" applyFont="1" applyBorder="1" applyAlignment="1">
      <alignment horizontal="center" vertical="center" wrapText="1"/>
    </xf>
    <xf numFmtId="164" fontId="11" fillId="0" borderId="10" xfId="17" applyFont="1" applyBorder="1" applyAlignment="1">
      <alignment horizontal="center" vertical="center" wrapText="1"/>
    </xf>
    <xf numFmtId="167" fontId="11" fillId="0" borderId="19" xfId="1" applyNumberFormat="1" applyFont="1" applyBorder="1" applyAlignment="1">
      <alignment horizontal="center" vertical="center" wrapText="1"/>
    </xf>
    <xf numFmtId="0" fontId="0" fillId="0" borderId="0" xfId="0" applyAlignment="1">
      <alignment vertical="center" wrapText="1"/>
    </xf>
    <xf numFmtId="3" fontId="5" fillId="0" borderId="2" xfId="0" applyNumberFormat="1" applyFont="1" applyBorder="1"/>
    <xf numFmtId="3" fontId="5" fillId="0" borderId="2" xfId="1" applyNumberFormat="1" applyFont="1" applyBorder="1" applyAlignment="1"/>
    <xf numFmtId="166" fontId="5" fillId="0" borderId="2" xfId="0" applyNumberFormat="1" applyFont="1" applyBorder="1" applyAlignment="1">
      <alignment horizontal="center"/>
    </xf>
    <xf numFmtId="167" fontId="20" fillId="2" borderId="24" xfId="11" applyNumberFormat="1" applyFont="1" applyFill="1" applyBorder="1" applyAlignment="1">
      <alignment horizontal="right"/>
    </xf>
    <xf numFmtId="167" fontId="5" fillId="0" borderId="2" xfId="1" applyNumberFormat="1" applyFont="1" applyFill="1" applyBorder="1" applyAlignment="1"/>
    <xf numFmtId="3" fontId="11" fillId="0" borderId="2" xfId="0" applyNumberFormat="1" applyFont="1" applyBorder="1"/>
    <xf numFmtId="1" fontId="5" fillId="0" borderId="2" xfId="0" applyNumberFormat="1" applyFont="1" applyBorder="1" applyAlignment="1">
      <alignment horizontal="center"/>
    </xf>
    <xf numFmtId="164" fontId="20" fillId="2" borderId="24" xfId="11" applyNumberFormat="1" applyFont="1" applyFill="1" applyBorder="1" applyAlignment="1">
      <alignment horizontal="right" vertical="center"/>
    </xf>
    <xf numFmtId="0" fontId="5" fillId="0" borderId="7" xfId="0" applyFont="1" applyBorder="1" applyAlignment="1">
      <alignment horizontal="center"/>
    </xf>
    <xf numFmtId="165" fontId="5" fillId="0" borderId="16" xfId="1" applyFont="1" applyFill="1" applyBorder="1" applyAlignment="1"/>
    <xf numFmtId="167" fontId="5" fillId="0" borderId="7" xfId="1" applyNumberFormat="1" applyFont="1" applyFill="1" applyBorder="1" applyAlignment="1"/>
    <xf numFmtId="167" fontId="5" fillId="0" borderId="7" xfId="1" applyNumberFormat="1" applyFont="1" applyBorder="1" applyAlignment="1">
      <alignment horizontal="center"/>
    </xf>
    <xf numFmtId="165" fontId="5" fillId="0" borderId="0" xfId="1" applyFont="1" applyFill="1" applyBorder="1" applyAlignment="1"/>
    <xf numFmtId="0" fontId="5" fillId="0" borderId="2" xfId="4" applyFont="1" applyBorder="1" applyAlignment="1">
      <alignment horizontal="center"/>
    </xf>
    <xf numFmtId="3" fontId="5" fillId="0" borderId="2" xfId="4" applyNumberFormat="1" applyFont="1" applyBorder="1" applyAlignment="1">
      <alignment horizontal="center"/>
    </xf>
    <xf numFmtId="165" fontId="28" fillId="0" borderId="0" xfId="1" applyFont="1" applyAlignment="1"/>
    <xf numFmtId="3" fontId="11" fillId="0" borderId="10" xfId="0" applyNumberFormat="1" applyFont="1" applyBorder="1" applyAlignment="1">
      <alignment horizontal="center" vertical="center" wrapText="1"/>
    </xf>
    <xf numFmtId="165" fontId="11" fillId="0" borderId="21" xfId="1" applyFont="1" applyBorder="1" applyAlignment="1">
      <alignment horizontal="center" vertical="center" wrapText="1"/>
    </xf>
    <xf numFmtId="0" fontId="11" fillId="0" borderId="0" xfId="0" applyFont="1" applyAlignment="1">
      <alignment vertical="top"/>
    </xf>
    <xf numFmtId="169" fontId="0" fillId="0" borderId="0" xfId="9" applyNumberFormat="1" applyFont="1" applyBorder="1" applyAlignment="1">
      <alignment horizontal="center"/>
    </xf>
    <xf numFmtId="0" fontId="11" fillId="2" borderId="0" xfId="3" applyFont="1" applyFill="1" applyAlignment="1">
      <alignment horizontal="left" vertical="center" wrapText="1"/>
    </xf>
    <xf numFmtId="0" fontId="11" fillId="2" borderId="0" xfId="3" applyFont="1" applyFill="1" applyAlignment="1">
      <alignment horizontal="center" vertical="center"/>
    </xf>
    <xf numFmtId="167" fontId="11" fillId="3" borderId="0" xfId="10" applyNumberFormat="1" applyFont="1" applyFill="1" applyBorder="1" applyAlignment="1">
      <alignment horizontal="right" vertical="center"/>
    </xf>
    <xf numFmtId="165" fontId="11" fillId="3" borderId="0" xfId="11" applyFont="1" applyFill="1" applyBorder="1" applyAlignment="1">
      <alignment horizontal="right" vertical="center"/>
    </xf>
    <xf numFmtId="174" fontId="0" fillId="0" borderId="0" xfId="1" applyNumberFormat="1" applyFont="1"/>
    <xf numFmtId="167" fontId="11" fillId="0" borderId="21" xfId="1" applyNumberFormat="1" applyFont="1" applyBorder="1" applyAlignment="1">
      <alignment horizontal="center" vertical="center" wrapText="1"/>
    </xf>
    <xf numFmtId="167" fontId="9" fillId="0" borderId="16" xfId="1" applyNumberFormat="1" applyFont="1" applyFill="1" applyBorder="1" applyAlignment="1">
      <alignment horizontal="center" vertical="justify"/>
    </xf>
    <xf numFmtId="174" fontId="11" fillId="0" borderId="19" xfId="1" applyNumberFormat="1" applyFont="1" applyBorder="1" applyAlignment="1">
      <alignment horizontal="center" vertical="center" wrapText="1"/>
    </xf>
    <xf numFmtId="174" fontId="5" fillId="0" borderId="16" xfId="1" applyNumberFormat="1" applyFont="1" applyBorder="1" applyAlignment="1">
      <alignment vertical="justify"/>
    </xf>
    <xf numFmtId="174" fontId="5" fillId="0" borderId="17" xfId="1" applyNumberFormat="1" applyFont="1" applyBorder="1" applyAlignment="1">
      <alignment horizontal="right"/>
    </xf>
    <xf numFmtId="174" fontId="5" fillId="0" borderId="0" xfId="1" applyNumberFormat="1" applyFont="1" applyBorder="1" applyAlignment="1">
      <alignment horizontal="right"/>
    </xf>
    <xf numFmtId="174" fontId="11" fillId="0" borderId="16" xfId="1" applyNumberFormat="1" applyFont="1" applyBorder="1" applyAlignment="1">
      <alignment horizontal="center"/>
    </xf>
    <xf numFmtId="174" fontId="5" fillId="0" borderId="16" xfId="1" applyNumberFormat="1" applyFont="1" applyFill="1" applyBorder="1" applyAlignment="1">
      <alignment vertical="justify"/>
    </xf>
    <xf numFmtId="174" fontId="5" fillId="0" borderId="16" xfId="1" applyNumberFormat="1" applyFont="1" applyBorder="1"/>
    <xf numFmtId="167" fontId="5" fillId="0" borderId="0" xfId="1" applyNumberFormat="1" applyFont="1" applyFill="1"/>
    <xf numFmtId="167" fontId="5" fillId="0" borderId="16" xfId="1" applyNumberFormat="1" applyFont="1" applyBorder="1" applyAlignment="1">
      <alignment vertical="justify"/>
    </xf>
    <xf numFmtId="167" fontId="5" fillId="0" borderId="16" xfId="1" applyNumberFormat="1" applyFont="1" applyBorder="1" applyAlignment="1">
      <alignment horizontal="right"/>
    </xf>
    <xf numFmtId="167" fontId="5" fillId="0" borderId="17" xfId="1" applyNumberFormat="1" applyFont="1" applyBorder="1" applyAlignment="1">
      <alignment horizontal="right"/>
    </xf>
    <xf numFmtId="167" fontId="5" fillId="0" borderId="0" xfId="1" applyNumberFormat="1" applyFont="1" applyBorder="1" applyAlignment="1">
      <alignment horizontal="right"/>
    </xf>
    <xf numFmtId="167" fontId="11" fillId="0" borderId="18" xfId="1" applyNumberFormat="1" applyFont="1" applyBorder="1" applyAlignment="1">
      <alignment horizontal="center"/>
    </xf>
    <xf numFmtId="167" fontId="11" fillId="0" borderId="16" xfId="1" applyNumberFormat="1" applyFont="1" applyBorder="1" applyAlignment="1">
      <alignment horizontal="center"/>
    </xf>
    <xf numFmtId="167" fontId="5" fillId="0" borderId="16" xfId="1" applyNumberFormat="1" applyFont="1" applyFill="1" applyBorder="1" applyAlignment="1">
      <alignment vertical="justify"/>
    </xf>
    <xf numFmtId="167" fontId="5" fillId="0" borderId="0" xfId="1" applyNumberFormat="1" applyFont="1" applyBorder="1" applyAlignment="1">
      <alignment vertical="justify"/>
    </xf>
    <xf numFmtId="167" fontId="5" fillId="0" borderId="20" xfId="1" applyNumberFormat="1" applyFont="1" applyBorder="1" applyAlignment="1">
      <alignment vertical="justify"/>
    </xf>
    <xf numFmtId="167" fontId="5" fillId="0" borderId="16" xfId="1" applyNumberFormat="1" applyFont="1" applyBorder="1"/>
    <xf numFmtId="167" fontId="11" fillId="0" borderId="0" xfId="1" applyNumberFormat="1" applyFont="1" applyBorder="1" applyAlignment="1">
      <alignment horizontal="center"/>
    </xf>
    <xf numFmtId="167" fontId="6" fillId="0" borderId="0" xfId="1" applyNumberFormat="1" applyFont="1" applyBorder="1"/>
    <xf numFmtId="174" fontId="5" fillId="0" borderId="16" xfId="1" applyNumberFormat="1" applyFont="1" applyBorder="1" applyAlignment="1"/>
    <xf numFmtId="174" fontId="5" fillId="0" borderId="16" xfId="1" applyNumberFormat="1" applyFont="1" applyBorder="1" applyAlignment="1">
      <alignment horizontal="center" vertical="justify"/>
    </xf>
    <xf numFmtId="167" fontId="5" fillId="0" borderId="16" xfId="1" applyNumberFormat="1" applyFont="1" applyBorder="1" applyAlignment="1"/>
    <xf numFmtId="167" fontId="5" fillId="0" borderId="16" xfId="1" applyNumberFormat="1" applyFont="1" applyBorder="1" applyAlignment="1">
      <alignment horizontal="center" vertical="justify"/>
    </xf>
    <xf numFmtId="167" fontId="5" fillId="0" borderId="16" xfId="1" applyNumberFormat="1" applyFont="1" applyFill="1" applyBorder="1"/>
    <xf numFmtId="174" fontId="5" fillId="0" borderId="0" xfId="1" applyNumberFormat="1" applyFont="1" applyAlignment="1"/>
    <xf numFmtId="174" fontId="5" fillId="0" borderId="0" xfId="1" applyNumberFormat="1" applyFont="1" applyBorder="1" applyAlignment="1"/>
    <xf numFmtId="174" fontId="5" fillId="0" borderId="20" xfId="1" applyNumberFormat="1" applyFont="1" applyBorder="1" applyAlignment="1"/>
    <xf numFmtId="174" fontId="9" fillId="0" borderId="0" xfId="1" applyNumberFormat="1" applyFont="1" applyBorder="1" applyAlignment="1"/>
    <xf numFmtId="174" fontId="0" fillId="0" borderId="0" xfId="1" applyNumberFormat="1" applyFont="1" applyAlignment="1"/>
    <xf numFmtId="167" fontId="5" fillId="0" borderId="0" xfId="1" applyNumberFormat="1" applyFont="1" applyAlignment="1"/>
    <xf numFmtId="167" fontId="5" fillId="0" borderId="20" xfId="1" applyNumberFormat="1" applyFont="1" applyBorder="1" applyAlignment="1"/>
    <xf numFmtId="167" fontId="9" fillId="0" borderId="0" xfId="1" applyNumberFormat="1" applyFont="1" applyBorder="1" applyAlignment="1"/>
    <xf numFmtId="167" fontId="0" fillId="0" borderId="0" xfId="1" applyNumberFormat="1" applyFont="1" applyAlignment="1"/>
    <xf numFmtId="167" fontId="5" fillId="0" borderId="20" xfId="1" applyNumberFormat="1" applyFont="1" applyFill="1" applyBorder="1" applyAlignment="1">
      <alignment vertical="justify"/>
    </xf>
    <xf numFmtId="167" fontId="5" fillId="0" borderId="16" xfId="1" applyNumberFormat="1" applyFont="1" applyFill="1" applyBorder="1" applyAlignment="1">
      <alignment horizontal="center" vertical="justify"/>
    </xf>
    <xf numFmtId="167" fontId="9" fillId="0" borderId="0" xfId="1" applyNumberFormat="1" applyFont="1" applyAlignment="1"/>
    <xf numFmtId="0" fontId="5" fillId="2" borderId="23" xfId="0" applyFont="1" applyFill="1" applyBorder="1" applyAlignment="1">
      <alignment horizontal="left" vertical="top" indent="1"/>
    </xf>
    <xf numFmtId="0" fontId="5" fillId="2" borderId="23" xfId="0" applyFont="1" applyFill="1" applyBorder="1" applyAlignment="1">
      <alignment horizontal="left" vertical="top" wrapText="1" indent="1"/>
    </xf>
    <xf numFmtId="0" fontId="5" fillId="0" borderId="23" xfId="0" applyFont="1" applyBorder="1" applyAlignment="1">
      <alignment horizontal="left" vertical="top" indent="1"/>
    </xf>
    <xf numFmtId="0" fontId="5" fillId="0" borderId="23" xfId="0" applyFont="1" applyBorder="1" applyAlignment="1">
      <alignment horizontal="left" vertical="top" wrapText="1" indent="1"/>
    </xf>
    <xf numFmtId="167" fontId="11" fillId="0" borderId="0" xfId="1" applyNumberFormat="1" applyFont="1" applyBorder="1"/>
    <xf numFmtId="0" fontId="5" fillId="2" borderId="2" xfId="0" applyFont="1" applyFill="1" applyBorder="1" applyAlignment="1">
      <alignment vertical="justify"/>
    </xf>
    <xf numFmtId="0" fontId="11" fillId="0" borderId="34" xfId="19" applyFont="1" applyBorder="1" applyAlignment="1">
      <alignment horizontal="left" vertical="center" wrapText="1"/>
    </xf>
    <xf numFmtId="0" fontId="32" fillId="0" borderId="0" xfId="0" applyFont="1"/>
    <xf numFmtId="2" fontId="17" fillId="0" borderId="0" xfId="0" applyNumberFormat="1" applyFont="1"/>
    <xf numFmtId="167" fontId="17" fillId="0" borderId="0" xfId="1" applyNumberFormat="1" applyFont="1"/>
    <xf numFmtId="167" fontId="17" fillId="0" borderId="0" xfId="0" applyNumberFormat="1" applyFont="1"/>
    <xf numFmtId="43" fontId="17" fillId="0" borderId="0" xfId="0" applyNumberFormat="1" applyFont="1"/>
    <xf numFmtId="0" fontId="19" fillId="0" borderId="2" xfId="0" applyFont="1" applyBorder="1" applyAlignment="1">
      <alignment vertical="justify" wrapText="1"/>
    </xf>
    <xf numFmtId="167" fontId="17" fillId="0" borderId="0" xfId="1" applyNumberFormat="1" applyFont="1" applyAlignment="1">
      <alignment horizontal="center"/>
    </xf>
    <xf numFmtId="175" fontId="0" fillId="0" borderId="0" xfId="0" applyNumberFormat="1"/>
    <xf numFmtId="0" fontId="5" fillId="0" borderId="33" xfId="19" quotePrefix="1" applyBorder="1" applyAlignment="1">
      <alignment horizontal="center" vertical="top"/>
    </xf>
    <xf numFmtId="0" fontId="11" fillId="0" borderId="33" xfId="19" applyFont="1" applyBorder="1" applyAlignment="1">
      <alignment horizontal="center" vertical="center"/>
    </xf>
    <xf numFmtId="0" fontId="13" fillId="0" borderId="33" xfId="19" applyFont="1" applyBorder="1" applyAlignment="1">
      <alignment horizontal="center" vertical="center"/>
    </xf>
    <xf numFmtId="0" fontId="13" fillId="0" borderId="34" xfId="19" applyFont="1" applyBorder="1" applyAlignment="1">
      <alignment horizontal="center" vertical="center"/>
    </xf>
    <xf numFmtId="0" fontId="13" fillId="0" borderId="34" xfId="19" applyFont="1" applyBorder="1" applyAlignment="1">
      <alignment horizontal="centerContinuous" vertical="center"/>
    </xf>
    <xf numFmtId="167" fontId="13" fillId="0" borderId="2" xfId="20" applyNumberFormat="1" applyFont="1" applyBorder="1" applyAlignment="1">
      <alignment vertical="center"/>
    </xf>
    <xf numFmtId="165" fontId="13" fillId="0" borderId="20" xfId="20" applyFont="1" applyBorder="1" applyAlignment="1">
      <alignment vertical="center"/>
    </xf>
    <xf numFmtId="0" fontId="13" fillId="0" borderId="0" xfId="0" applyFont="1"/>
    <xf numFmtId="0" fontId="33" fillId="0" borderId="0" xfId="0" applyFont="1"/>
    <xf numFmtId="0" fontId="34" fillId="0" borderId="34" xfId="19" applyFont="1" applyBorder="1" applyAlignment="1">
      <alignment horizontal="left" vertical="center" wrapText="1"/>
    </xf>
    <xf numFmtId="0" fontId="34" fillId="0" borderId="34" xfId="19" quotePrefix="1" applyFont="1" applyBorder="1" applyAlignment="1">
      <alignment horizontal="left" vertical="center" wrapText="1" indent="1"/>
    </xf>
    <xf numFmtId="0" fontId="11" fillId="0" borderId="9" xfId="0" applyFont="1" applyBorder="1" applyAlignment="1">
      <alignment horizontal="center" vertical="center"/>
    </xf>
    <xf numFmtId="0" fontId="11" fillId="0" borderId="21" xfId="0" applyFont="1" applyBorder="1" applyAlignment="1">
      <alignment horizontal="center" vertical="center" wrapText="1"/>
    </xf>
    <xf numFmtId="0" fontId="6" fillId="0" borderId="0" xfId="0" applyFont="1" applyAlignment="1">
      <alignment vertical="center"/>
    </xf>
    <xf numFmtId="165" fontId="17" fillId="0" borderId="0" xfId="1" applyFont="1"/>
    <xf numFmtId="176" fontId="0" fillId="0" borderId="0" xfId="1" applyNumberFormat="1" applyFont="1"/>
    <xf numFmtId="0" fontId="5" fillId="0" borderId="1" xfId="0" applyFont="1" applyBorder="1" applyAlignment="1">
      <alignment horizontal="left" vertical="top"/>
    </xf>
    <xf numFmtId="0" fontId="5" fillId="0" borderId="0" xfId="0" applyFont="1" applyAlignment="1">
      <alignment horizontal="left" vertical="top"/>
    </xf>
    <xf numFmtId="0" fontId="11" fillId="0" borderId="0" xfId="0" applyFont="1" applyAlignment="1">
      <alignment horizontal="left" vertical="top"/>
    </xf>
    <xf numFmtId="0" fontId="11" fillId="0" borderId="9" xfId="0" applyFont="1" applyBorder="1" applyAlignment="1">
      <alignment horizontal="left" vertical="top" wrapText="1"/>
    </xf>
    <xf numFmtId="0" fontId="11" fillId="0" borderId="1" xfId="0" applyFont="1" applyBorder="1" applyAlignment="1">
      <alignment horizontal="left" vertical="top"/>
    </xf>
    <xf numFmtId="0" fontId="0" fillId="0" borderId="0" xfId="0" applyAlignment="1">
      <alignment horizontal="left" vertical="top"/>
    </xf>
    <xf numFmtId="43" fontId="6" fillId="0" borderId="0" xfId="0" applyNumberFormat="1" applyFont="1" applyAlignment="1">
      <alignment vertical="justify"/>
    </xf>
    <xf numFmtId="164" fontId="0" fillId="0" borderId="0" xfId="0" applyNumberFormat="1"/>
    <xf numFmtId="0" fontId="5" fillId="2" borderId="2" xfId="0" applyFont="1" applyFill="1" applyBorder="1" applyAlignment="1">
      <alignment horizontal="left" vertical="center"/>
    </xf>
    <xf numFmtId="0" fontId="5" fillId="0" borderId="7" xfId="22" quotePrefix="1" applyBorder="1" applyAlignment="1">
      <alignment horizontal="left" vertical="top" wrapText="1"/>
    </xf>
    <xf numFmtId="0" fontId="5" fillId="0" borderId="2" xfId="22" applyBorder="1" applyAlignment="1">
      <alignment horizontal="center" vertical="top"/>
    </xf>
    <xf numFmtId="165" fontId="0" fillId="0" borderId="0" xfId="20" applyFont="1" applyFill="1"/>
    <xf numFmtId="3" fontId="5" fillId="0" borderId="2" xfId="22" applyNumberFormat="1" applyBorder="1" applyAlignment="1">
      <alignment horizontal="center" vertical="top"/>
    </xf>
    <xf numFmtId="165" fontId="0" fillId="0" borderId="0" xfId="20" applyFont="1"/>
    <xf numFmtId="165" fontId="5" fillId="0" borderId="0" xfId="20" applyFont="1" applyFill="1"/>
    <xf numFmtId="165" fontId="11" fillId="0" borderId="18" xfId="20" applyFont="1" applyFill="1" applyBorder="1" applyAlignment="1">
      <alignment horizontal="center"/>
    </xf>
    <xf numFmtId="165" fontId="5" fillId="0" borderId="16" xfId="20" applyFont="1" applyFill="1" applyBorder="1" applyAlignment="1">
      <alignment vertical="justify"/>
    </xf>
    <xf numFmtId="167" fontId="5" fillId="0" borderId="2" xfId="20" applyNumberFormat="1" applyFont="1" applyFill="1" applyBorder="1" applyAlignment="1">
      <alignment horizontal="center" vertical="justify"/>
    </xf>
    <xf numFmtId="167" fontId="5" fillId="0" borderId="2" xfId="20" applyNumberFormat="1" applyFont="1" applyFill="1" applyBorder="1" applyAlignment="1">
      <alignment vertical="justify"/>
    </xf>
    <xf numFmtId="3" fontId="5" fillId="0" borderId="6" xfId="20" applyNumberFormat="1" applyFont="1" applyFill="1" applyBorder="1" applyAlignment="1">
      <alignment horizontal="right"/>
    </xf>
    <xf numFmtId="165" fontId="5" fillId="0" borderId="17" xfId="20" applyFont="1" applyFill="1" applyBorder="1" applyAlignment="1">
      <alignment horizontal="right"/>
    </xf>
    <xf numFmtId="3" fontId="5" fillId="0" borderId="0" xfId="20" applyNumberFormat="1" applyFont="1" applyFill="1" applyBorder="1" applyAlignment="1">
      <alignment horizontal="right"/>
    </xf>
    <xf numFmtId="165" fontId="5" fillId="0" borderId="0" xfId="20" applyFont="1" applyFill="1" applyBorder="1" applyAlignment="1">
      <alignment horizontal="right"/>
    </xf>
    <xf numFmtId="165" fontId="11" fillId="0" borderId="16" xfId="20" applyFont="1" applyFill="1" applyBorder="1" applyAlignment="1">
      <alignment horizontal="center"/>
    </xf>
    <xf numFmtId="165" fontId="5" fillId="0" borderId="0" xfId="20" applyFont="1" applyFill="1" applyBorder="1"/>
    <xf numFmtId="165" fontId="5" fillId="0" borderId="0" xfId="20" applyFont="1" applyFill="1" applyBorder="1" applyAlignment="1">
      <alignment vertical="justify"/>
    </xf>
    <xf numFmtId="167" fontId="5" fillId="0" borderId="7" xfId="20" applyNumberFormat="1" applyFont="1" applyFill="1" applyBorder="1" applyAlignment="1">
      <alignment horizontal="center" vertical="justify"/>
    </xf>
    <xf numFmtId="165" fontId="28" fillId="0" borderId="0" xfId="20" applyFont="1" applyFill="1"/>
    <xf numFmtId="0" fontId="11" fillId="0" borderId="3" xfId="0" applyFont="1" applyBorder="1" applyAlignment="1">
      <alignment vertical="center"/>
    </xf>
    <xf numFmtId="0" fontId="11" fillId="0" borderId="4" xfId="0" applyFont="1" applyBorder="1" applyAlignment="1">
      <alignment horizontal="center" vertical="center"/>
    </xf>
    <xf numFmtId="165" fontId="11" fillId="0" borderId="37" xfId="20" applyFont="1" applyFill="1" applyBorder="1" applyAlignment="1">
      <alignment horizontal="center" vertical="center"/>
    </xf>
    <xf numFmtId="165" fontId="5" fillId="0" borderId="20" xfId="20" applyFont="1" applyFill="1" applyBorder="1" applyAlignment="1">
      <alignment vertical="center"/>
    </xf>
    <xf numFmtId="165" fontId="11" fillId="0" borderId="20" xfId="20" applyFont="1" applyFill="1" applyBorder="1" applyAlignment="1">
      <alignment horizontal="center" vertical="center"/>
    </xf>
    <xf numFmtId="165" fontId="5" fillId="0" borderId="19" xfId="20" applyFont="1" applyFill="1" applyBorder="1" applyAlignment="1">
      <alignment horizontal="right" vertical="center"/>
    </xf>
    <xf numFmtId="165" fontId="5" fillId="0" borderId="0" xfId="20" applyFont="1"/>
    <xf numFmtId="165" fontId="11" fillId="0" borderId="18" xfId="20" applyFont="1" applyBorder="1" applyAlignment="1">
      <alignment horizontal="center"/>
    </xf>
    <xf numFmtId="165" fontId="5" fillId="0" borderId="16" xfId="20" applyFont="1" applyBorder="1" applyAlignment="1">
      <alignment vertical="justify"/>
    </xf>
    <xf numFmtId="167" fontId="5" fillId="0" borderId="2" xfId="20" applyNumberFormat="1" applyFont="1" applyBorder="1" applyAlignment="1">
      <alignment vertical="justify"/>
    </xf>
    <xf numFmtId="3" fontId="5" fillId="0" borderId="6" xfId="20" applyNumberFormat="1" applyFont="1" applyBorder="1" applyAlignment="1">
      <alignment horizontal="right"/>
    </xf>
    <xf numFmtId="165" fontId="5" fillId="0" borderId="17" xfId="20" applyFont="1" applyBorder="1" applyAlignment="1">
      <alignment horizontal="right"/>
    </xf>
    <xf numFmtId="3" fontId="5" fillId="0" borderId="0" xfId="20" applyNumberFormat="1" applyFont="1" applyBorder="1" applyAlignment="1">
      <alignment horizontal="right"/>
    </xf>
    <xf numFmtId="165" fontId="5" fillId="0" borderId="0" xfId="20" applyFont="1" applyBorder="1" applyAlignment="1">
      <alignment horizontal="right"/>
    </xf>
    <xf numFmtId="165" fontId="11" fillId="0" borderId="16" xfId="20" applyFont="1" applyBorder="1" applyAlignment="1">
      <alignment horizontal="center"/>
    </xf>
    <xf numFmtId="165" fontId="5" fillId="0" borderId="0" xfId="20" applyFont="1" applyBorder="1"/>
    <xf numFmtId="165" fontId="28" fillId="0" borderId="0" xfId="20" applyFont="1"/>
    <xf numFmtId="172" fontId="5" fillId="0" borderId="2" xfId="17" applyNumberFormat="1" applyFont="1" applyBorder="1" applyAlignment="1">
      <alignment horizontal="center" vertical="justify"/>
    </xf>
    <xf numFmtId="0" fontId="6" fillId="0" borderId="1" xfId="0" applyFont="1" applyBorder="1"/>
    <xf numFmtId="0" fontId="6" fillId="0" borderId="2" xfId="0" applyFont="1" applyBorder="1" applyAlignment="1">
      <alignment horizontal="center" vertical="justify"/>
    </xf>
    <xf numFmtId="167" fontId="5" fillId="0" borderId="2" xfId="1" applyNumberFormat="1" applyFont="1" applyFill="1" applyBorder="1" applyAlignment="1">
      <alignment horizontal="right" indent="1"/>
    </xf>
    <xf numFmtId="172" fontId="9" fillId="2" borderId="22" xfId="17" applyNumberFormat="1" applyFont="1" applyFill="1" applyBorder="1" applyAlignment="1">
      <alignment horizontal="center" vertical="justify"/>
    </xf>
    <xf numFmtId="167" fontId="20" fillId="2" borderId="38" xfId="11" applyNumberFormat="1" applyFont="1" applyFill="1" applyBorder="1" applyAlignment="1">
      <alignment horizontal="right" vertical="center"/>
    </xf>
    <xf numFmtId="170" fontId="9" fillId="2" borderId="22" xfId="11" applyNumberFormat="1" applyFont="1" applyFill="1" applyBorder="1" applyAlignment="1">
      <alignment horizontal="right" vertical="center"/>
    </xf>
    <xf numFmtId="167" fontId="20" fillId="2" borderId="38" xfId="11" applyNumberFormat="1" applyFont="1" applyFill="1" applyBorder="1" applyAlignment="1">
      <alignment horizontal="center" vertical="top"/>
    </xf>
    <xf numFmtId="0" fontId="11" fillId="0" borderId="9" xfId="0" applyFont="1" applyBorder="1" applyAlignment="1">
      <alignment horizontal="center" vertical="center" wrapText="1"/>
    </xf>
    <xf numFmtId="0" fontId="9" fillId="2" borderId="1" xfId="0" applyFont="1" applyFill="1" applyBorder="1" applyAlignment="1">
      <alignment horizontal="center" vertical="justify"/>
    </xf>
    <xf numFmtId="167" fontId="11" fillId="3" borderId="27" xfId="10" applyNumberFormat="1" applyFont="1" applyFill="1" applyBorder="1" applyAlignment="1">
      <alignment horizontal="center" vertical="center"/>
    </xf>
    <xf numFmtId="167" fontId="11" fillId="3" borderId="0" xfId="10" applyNumberFormat="1" applyFont="1" applyFill="1" applyBorder="1" applyAlignment="1">
      <alignment horizontal="center" vertical="center"/>
    </xf>
    <xf numFmtId="0" fontId="9" fillId="0" borderId="1" xfId="0" applyFont="1" applyBorder="1" applyAlignment="1">
      <alignment horizontal="center"/>
    </xf>
    <xf numFmtId="3" fontId="5" fillId="2" borderId="2" xfId="0" applyNumberFormat="1" applyFont="1" applyFill="1" applyBorder="1" applyAlignment="1">
      <alignment horizontal="center"/>
    </xf>
    <xf numFmtId="0" fontId="5" fillId="0" borderId="2" xfId="18" applyFont="1" applyBorder="1" applyAlignment="1">
      <alignment vertical="justify"/>
    </xf>
    <xf numFmtId="0" fontId="5" fillId="0" borderId="2" xfId="3" applyFont="1" applyBorder="1" applyAlignment="1">
      <alignment vertical="center"/>
    </xf>
    <xf numFmtId="0" fontId="5" fillId="2" borderId="2" xfId="0" applyFont="1" applyFill="1" applyBorder="1" applyAlignment="1">
      <alignment vertical="center"/>
    </xf>
    <xf numFmtId="0" fontId="5" fillId="2" borderId="2" xfId="3" quotePrefix="1" applyFont="1" applyFill="1" applyBorder="1" applyAlignment="1">
      <alignment horizontal="center" vertical="center"/>
    </xf>
    <xf numFmtId="0" fontId="5" fillId="2" borderId="2" xfId="0" quotePrefix="1" applyFont="1" applyFill="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center" vertical="center" wrapText="1"/>
    </xf>
    <xf numFmtId="3" fontId="11" fillId="0" borderId="2" xfId="0" applyNumberFormat="1" applyFont="1" applyBorder="1" applyAlignment="1">
      <alignment horizontal="center" vertical="center" wrapText="1"/>
    </xf>
    <xf numFmtId="167" fontId="11" fillId="0" borderId="22" xfId="1" applyNumberFormat="1" applyFont="1" applyBorder="1" applyAlignment="1">
      <alignment horizontal="center" vertical="center" wrapText="1"/>
    </xf>
    <xf numFmtId="0" fontId="5" fillId="0" borderId="2" xfId="0" applyFont="1" applyBorder="1" applyAlignment="1" applyProtection="1">
      <alignment vertical="center" wrapText="1"/>
      <protection locked="0"/>
    </xf>
    <xf numFmtId="167" fontId="5" fillId="0" borderId="2" xfId="1" applyNumberFormat="1" applyFont="1" applyBorder="1" applyAlignment="1">
      <alignment horizontal="center" vertical="center"/>
    </xf>
    <xf numFmtId="167" fontId="5" fillId="0" borderId="16" xfId="1" applyNumberFormat="1" applyFont="1" applyBorder="1" applyAlignment="1">
      <alignment vertical="center"/>
    </xf>
    <xf numFmtId="167" fontId="5" fillId="2" borderId="2" xfId="1" applyNumberFormat="1" applyFont="1" applyFill="1" applyBorder="1" applyAlignment="1">
      <alignment horizontal="center" vertical="justify"/>
    </xf>
    <xf numFmtId="167" fontId="5" fillId="0" borderId="2" xfId="1" applyNumberFormat="1" applyFont="1" applyBorder="1" applyAlignment="1">
      <alignment horizontal="right"/>
    </xf>
    <xf numFmtId="3" fontId="5" fillId="0" borderId="2" xfId="0" applyNumberFormat="1" applyFont="1" applyBorder="1" applyAlignment="1">
      <alignment horizontal="right" vertical="justify"/>
    </xf>
    <xf numFmtId="4" fontId="5" fillId="0" borderId="2" xfId="0" applyNumberFormat="1" applyFont="1" applyBorder="1" applyAlignment="1">
      <alignment horizontal="center"/>
    </xf>
    <xf numFmtId="167" fontId="6" fillId="0" borderId="0" xfId="1" applyNumberFormat="1" applyFont="1"/>
    <xf numFmtId="43" fontId="6" fillId="0" borderId="0" xfId="0" applyNumberFormat="1" applyFont="1"/>
    <xf numFmtId="0" fontId="9" fillId="0" borderId="1" xfId="0" applyFont="1" applyBorder="1" applyAlignment="1">
      <alignment horizontal="center" vertical="justify"/>
    </xf>
    <xf numFmtId="173" fontId="5" fillId="0" borderId="2" xfId="0" applyNumberFormat="1" applyFont="1" applyBorder="1" applyAlignment="1">
      <alignment vertical="justify" wrapText="1"/>
    </xf>
    <xf numFmtId="173" fontId="5" fillId="0" borderId="2" xfId="0" applyNumberFormat="1" applyFont="1" applyBorder="1" applyAlignment="1">
      <alignment vertical="justify"/>
    </xf>
    <xf numFmtId="0" fontId="5" fillId="2" borderId="24" xfId="0" applyFont="1" applyFill="1" applyBorder="1" applyAlignment="1">
      <alignment horizontal="left" vertical="center" wrapText="1"/>
    </xf>
    <xf numFmtId="0" fontId="5" fillId="0" borderId="26" xfId="0" quotePrefix="1" applyFont="1" applyBorder="1" applyAlignment="1">
      <alignment horizontal="left" vertical="center" wrapText="1"/>
    </xf>
    <xf numFmtId="3" fontId="5" fillId="0" borderId="2" xfId="0" applyNumberFormat="1" applyFont="1" applyBorder="1" applyAlignment="1">
      <alignment horizontal="center" vertical="center"/>
    </xf>
    <xf numFmtId="165" fontId="5" fillId="0" borderId="16" xfId="1" applyFont="1" applyBorder="1" applyAlignment="1">
      <alignment vertical="center"/>
    </xf>
    <xf numFmtId="0" fontId="11" fillId="0" borderId="0" xfId="19" applyFont="1" applyAlignment="1">
      <alignment horizontal="left"/>
    </xf>
    <xf numFmtId="3"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22"/>
    <xf numFmtId="0" fontId="11" fillId="0" borderId="0" xfId="22" applyFont="1"/>
    <xf numFmtId="0" fontId="5" fillId="0" borderId="0" xfId="22" applyAlignment="1">
      <alignment horizontal="center"/>
    </xf>
    <xf numFmtId="172" fontId="5" fillId="0" borderId="0" xfId="23" applyNumberFormat="1" applyFont="1"/>
    <xf numFmtId="0" fontId="11" fillId="0" borderId="9" xfId="22" applyFont="1" applyBorder="1" applyAlignment="1">
      <alignment horizontal="left"/>
    </xf>
    <xf numFmtId="0" fontId="11" fillId="0" borderId="10" xfId="22" applyFont="1" applyBorder="1" applyAlignment="1">
      <alignment horizontal="center"/>
    </xf>
    <xf numFmtId="172" fontId="11" fillId="0" borderId="10" xfId="23" applyNumberFormat="1" applyFont="1" applyBorder="1" applyAlignment="1">
      <alignment horizontal="center"/>
    </xf>
    <xf numFmtId="165" fontId="11" fillId="0" borderId="19" xfId="1" applyFont="1" applyBorder="1" applyAlignment="1">
      <alignment horizontal="center"/>
    </xf>
    <xf numFmtId="0" fontId="5" fillId="0" borderId="1" xfId="22" applyBorder="1" applyAlignment="1">
      <alignment vertical="justify"/>
    </xf>
    <xf numFmtId="0" fontId="5" fillId="0" borderId="2" xfId="22" applyBorder="1" applyAlignment="1">
      <alignment vertical="justify"/>
    </xf>
    <xf numFmtId="172" fontId="5" fillId="0" borderId="2" xfId="23" applyNumberFormat="1" applyFont="1" applyBorder="1" applyAlignment="1">
      <alignment vertical="justify"/>
    </xf>
    <xf numFmtId="0" fontId="11" fillId="0" borderId="2" xfId="22" applyFont="1" applyBorder="1" applyAlignment="1">
      <alignment vertical="justify"/>
    </xf>
    <xf numFmtId="0" fontId="5" fillId="0" borderId="2" xfId="22" applyBorder="1" applyAlignment="1">
      <alignment horizontal="center" vertical="justify"/>
    </xf>
    <xf numFmtId="0" fontId="5" fillId="0" borderId="2" xfId="22" applyBorder="1" applyAlignment="1">
      <alignment wrapText="1"/>
    </xf>
    <xf numFmtId="0" fontId="5" fillId="0" borderId="7" xfId="22" applyBorder="1" applyAlignment="1">
      <alignment horizontal="center" vertical="justify"/>
    </xf>
    <xf numFmtId="172" fontId="5" fillId="0" borderId="2" xfId="23" applyNumberFormat="1" applyFont="1" applyBorder="1" applyAlignment="1">
      <alignment horizontal="center" vertical="justify"/>
    </xf>
    <xf numFmtId="0" fontId="13" fillId="0" borderId="2" xfId="22" applyFont="1" applyBorder="1" applyAlignment="1">
      <alignment vertical="justify" wrapText="1"/>
    </xf>
    <xf numFmtId="0" fontId="13" fillId="0" borderId="2" xfId="22" applyFont="1" applyBorder="1" applyAlignment="1">
      <alignment vertical="justify"/>
    </xf>
    <xf numFmtId="0" fontId="13" fillId="0" borderId="7" xfId="22" applyFont="1" applyBorder="1" applyAlignment="1">
      <alignment vertical="justify" wrapText="1"/>
    </xf>
    <xf numFmtId="0" fontId="5" fillId="0" borderId="2" xfId="22" applyBorder="1" applyAlignment="1">
      <alignment vertical="top" wrapText="1"/>
    </xf>
    <xf numFmtId="0" fontId="5" fillId="0" borderId="5" xfId="22" applyBorder="1" applyAlignment="1">
      <alignment vertical="top"/>
    </xf>
    <xf numFmtId="0" fontId="5" fillId="0" borderId="6" xfId="22" applyBorder="1"/>
    <xf numFmtId="0" fontId="5" fillId="0" borderId="6" xfId="22" applyBorder="1" applyAlignment="1">
      <alignment horizontal="center"/>
    </xf>
    <xf numFmtId="172" fontId="5" fillId="0" borderId="6" xfId="23" applyNumberFormat="1" applyFont="1" applyBorder="1" applyAlignment="1">
      <alignment horizontal="right"/>
    </xf>
    <xf numFmtId="0" fontId="11" fillId="0" borderId="1" xfId="22" applyFont="1" applyBorder="1" applyAlignment="1">
      <alignment horizontal="left"/>
    </xf>
    <xf numFmtId="0" fontId="11" fillId="0" borderId="2" xfId="22" applyFont="1" applyBorder="1" applyAlignment="1">
      <alignment horizontal="center"/>
    </xf>
    <xf numFmtId="0" fontId="5" fillId="0" borderId="7" xfId="22" applyBorder="1" applyAlignment="1">
      <alignment horizontal="left" vertical="justify" wrapText="1"/>
    </xf>
    <xf numFmtId="166" fontId="5" fillId="0" borderId="2" xfId="22" applyNumberFormat="1" applyBorder="1" applyAlignment="1">
      <alignment horizontal="center" vertical="justify"/>
    </xf>
    <xf numFmtId="0" fontId="11" fillId="0" borderId="2" xfId="22" applyFont="1" applyBorder="1" applyAlignment="1">
      <alignment vertical="justify" wrapText="1"/>
    </xf>
    <xf numFmtId="0" fontId="5" fillId="0" borderId="2" xfId="22" applyBorder="1" applyAlignment="1">
      <alignment vertical="justify" wrapText="1"/>
    </xf>
    <xf numFmtId="2" fontId="5" fillId="0" borderId="2" xfId="22" applyNumberFormat="1" applyBorder="1" applyAlignment="1">
      <alignment horizontal="center" vertical="justify"/>
    </xf>
    <xf numFmtId="0" fontId="11" fillId="0" borderId="1" xfId="22" applyFont="1" applyBorder="1" applyAlignment="1">
      <alignment horizontal="left" vertical="justify"/>
    </xf>
    <xf numFmtId="0" fontId="11" fillId="0" borderId="7" xfId="22" applyFont="1" applyBorder="1" applyAlignment="1">
      <alignment horizontal="left" vertical="justify"/>
    </xf>
    <xf numFmtId="172" fontId="11" fillId="0" borderId="2" xfId="23" applyNumberFormat="1" applyFont="1" applyBorder="1" applyAlignment="1">
      <alignment horizontal="center"/>
    </xf>
    <xf numFmtId="0" fontId="5" fillId="0" borderId="1" xfId="22" applyBorder="1" applyAlignment="1">
      <alignment horizontal="left" vertical="justify"/>
    </xf>
    <xf numFmtId="0" fontId="5" fillId="0" borderId="7" xfId="22" applyBorder="1" applyAlignment="1">
      <alignment horizontal="left" vertical="justify"/>
    </xf>
    <xf numFmtId="0" fontId="13" fillId="0" borderId="2" xfId="22" applyFont="1" applyBorder="1" applyAlignment="1">
      <alignment vertical="top" wrapText="1"/>
    </xf>
    <xf numFmtId="172" fontId="5" fillId="0" borderId="2" xfId="23" applyNumberFormat="1" applyFont="1" applyFill="1" applyBorder="1" applyAlignment="1">
      <alignment horizontal="center" vertical="justify"/>
    </xf>
    <xf numFmtId="0" fontId="5" fillId="0" borderId="7" xfId="22" applyBorder="1" applyAlignment="1">
      <alignment horizontal="left" vertical="top" wrapText="1"/>
    </xf>
    <xf numFmtId="172" fontId="11" fillId="0" borderId="2" xfId="23" applyNumberFormat="1" applyFont="1" applyFill="1" applyBorder="1" applyAlignment="1">
      <alignment horizontal="center"/>
    </xf>
    <xf numFmtId="0" fontId="11" fillId="0" borderId="7" xfId="22" applyFont="1" applyBorder="1" applyAlignment="1">
      <alignment vertical="justify"/>
    </xf>
    <xf numFmtId="172" fontId="5" fillId="0" borderId="2" xfId="23" applyNumberFormat="1" applyFont="1" applyFill="1" applyBorder="1" applyAlignment="1">
      <alignment horizontal="center" vertical="top"/>
    </xf>
    <xf numFmtId="0" fontId="11" fillId="0" borderId="7" xfId="22" applyFont="1" applyBorder="1" applyAlignment="1">
      <alignment horizontal="center"/>
    </xf>
    <xf numFmtId="0" fontId="5" fillId="0" borderId="7" xfId="22" applyBorder="1" applyAlignment="1">
      <alignment vertical="justify"/>
    </xf>
    <xf numFmtId="172" fontId="5" fillId="0" borderId="2" xfId="23" applyNumberFormat="1" applyFont="1" applyFill="1" applyBorder="1" applyAlignment="1">
      <alignment horizontal="center"/>
    </xf>
    <xf numFmtId="0" fontId="5" fillId="0" borderId="2" xfId="24" applyBorder="1" applyAlignment="1">
      <alignment vertical="justify"/>
    </xf>
    <xf numFmtId="0" fontId="5" fillId="0" borderId="0" xfId="22" applyAlignment="1">
      <alignment vertical="justify"/>
    </xf>
    <xf numFmtId="0" fontId="5" fillId="0" borderId="2" xfId="22" applyBorder="1" applyAlignment="1">
      <alignment horizontal="left" vertical="justify" wrapText="1"/>
    </xf>
    <xf numFmtId="0" fontId="5" fillId="0" borderId="1" xfId="22" applyBorder="1" applyAlignment="1">
      <alignment vertical="top"/>
    </xf>
    <xf numFmtId="0" fontId="5" fillId="0" borderId="2" xfId="22" applyBorder="1"/>
    <xf numFmtId="0" fontId="5" fillId="0" borderId="2" xfId="22" applyBorder="1" applyAlignment="1">
      <alignment horizontal="center"/>
    </xf>
    <xf numFmtId="172" fontId="5" fillId="0" borderId="2" xfId="23" applyNumberFormat="1" applyFont="1" applyBorder="1" applyAlignment="1">
      <alignment horizontal="right"/>
    </xf>
    <xf numFmtId="0" fontId="5" fillId="0" borderId="0" xfId="22" applyAlignment="1">
      <alignment horizontal="left"/>
    </xf>
    <xf numFmtId="172" fontId="0" fillId="0" borderId="0" xfId="23" applyNumberFormat="1" applyFont="1" applyBorder="1"/>
    <xf numFmtId="0" fontId="6" fillId="0" borderId="0" xfId="22" applyFont="1" applyAlignment="1">
      <alignment vertical="top"/>
    </xf>
    <xf numFmtId="0" fontId="6" fillId="0" borderId="0" xfId="22" applyFont="1"/>
    <xf numFmtId="0" fontId="6" fillId="0" borderId="0" xfId="22" applyFont="1" applyAlignment="1">
      <alignment horizontal="center"/>
    </xf>
    <xf numFmtId="172" fontId="6" fillId="0" borderId="0" xfId="23" applyNumberFormat="1" applyFont="1" applyBorder="1" applyAlignment="1">
      <alignment horizontal="right"/>
    </xf>
    <xf numFmtId="172" fontId="0" fillId="0" borderId="0" xfId="23" applyNumberFormat="1" applyFont="1"/>
    <xf numFmtId="0" fontId="5" fillId="0" borderId="2" xfId="0" applyFont="1" applyBorder="1" applyAlignment="1">
      <alignment horizontal="center" wrapText="1"/>
    </xf>
    <xf numFmtId="0" fontId="5" fillId="0" borderId="9" xfId="0" applyFont="1" applyBorder="1" applyAlignment="1">
      <alignment horizontal="center" vertical="top"/>
    </xf>
    <xf numFmtId="0" fontId="11" fillId="0" borderId="10" xfId="0" applyFont="1" applyBorder="1" applyAlignment="1">
      <alignment horizontal="right" vertical="top" wrapText="1"/>
    </xf>
    <xf numFmtId="167" fontId="11" fillId="0" borderId="21" xfId="1" applyNumberFormat="1" applyFont="1" applyBorder="1" applyAlignment="1">
      <alignment horizontal="center"/>
    </xf>
    <xf numFmtId="167" fontId="11" fillId="0" borderId="21" xfId="1" applyNumberFormat="1" applyFont="1" applyBorder="1"/>
    <xf numFmtId="0" fontId="5" fillId="0" borderId="2" xfId="0" applyFont="1" applyBorder="1" applyAlignment="1">
      <alignment horizontal="right" vertical="top"/>
    </xf>
    <xf numFmtId="4" fontId="5" fillId="0" borderId="2" xfId="0" applyNumberFormat="1" applyFont="1" applyBorder="1" applyAlignment="1">
      <alignment horizontal="center" vertical="justify"/>
    </xf>
    <xf numFmtId="164" fontId="9" fillId="0" borderId="0" xfId="17" applyFont="1" applyBorder="1" applyAlignment="1">
      <alignment vertical="justify"/>
    </xf>
    <xf numFmtId="0" fontId="19" fillId="2" borderId="0" xfId="3" applyFont="1" applyFill="1" applyAlignment="1">
      <alignment vertical="center" wrapText="1"/>
    </xf>
    <xf numFmtId="0" fontId="19" fillId="2" borderId="25" xfId="3" applyFont="1" applyFill="1" applyBorder="1" applyAlignment="1">
      <alignment vertical="center" wrapText="1"/>
    </xf>
    <xf numFmtId="0" fontId="0" fillId="0" borderId="23" xfId="0" applyBorder="1"/>
    <xf numFmtId="167" fontId="0" fillId="0" borderId="23" xfId="0" applyNumberFormat="1" applyBorder="1"/>
    <xf numFmtId="0" fontId="5" fillId="0" borderId="39" xfId="0" applyFont="1" applyBorder="1" applyAlignment="1">
      <alignment horizontal="center" vertical="center"/>
    </xf>
    <xf numFmtId="0" fontId="5" fillId="0" borderId="34" xfId="0" applyFont="1" applyBorder="1" applyAlignment="1">
      <alignment horizontal="left" vertical="center" wrapText="1"/>
    </xf>
    <xf numFmtId="0" fontId="5" fillId="0" borderId="34" xfId="0" applyFont="1" applyBorder="1" applyAlignment="1">
      <alignment horizontal="center" vertical="center"/>
    </xf>
    <xf numFmtId="3" fontId="5" fillId="0" borderId="34" xfId="22" applyNumberFormat="1" applyBorder="1" applyAlignment="1">
      <alignment horizontal="center" vertical="center"/>
    </xf>
    <xf numFmtId="3" fontId="5" fillId="4" borderId="0" xfId="0" applyNumberFormat="1" applyFont="1" applyFill="1" applyAlignment="1">
      <alignment vertical="center"/>
    </xf>
    <xf numFmtId="0" fontId="5" fillId="4" borderId="0" xfId="0" applyFont="1" applyFill="1" applyAlignment="1">
      <alignment vertical="center"/>
    </xf>
    <xf numFmtId="41" fontId="0" fillId="0" borderId="0" xfId="25" applyFont="1"/>
    <xf numFmtId="0" fontId="38" fillId="0" borderId="2" xfId="0" applyFont="1" applyBorder="1" applyAlignment="1">
      <alignment horizontal="left" vertical="top" wrapText="1"/>
    </xf>
    <xf numFmtId="0" fontId="5" fillId="0" borderId="40" xfId="0" applyFont="1" applyBorder="1" applyAlignment="1">
      <alignment vertical="justify"/>
    </xf>
    <xf numFmtId="0" fontId="5" fillId="0" borderId="23" xfId="0" applyFont="1" applyBorder="1" applyAlignment="1">
      <alignment vertical="justify"/>
    </xf>
    <xf numFmtId="0" fontId="5" fillId="0" borderId="23" xfId="0" applyFont="1" applyBorder="1" applyAlignment="1">
      <alignment horizontal="center" vertical="justify"/>
    </xf>
    <xf numFmtId="167" fontId="5" fillId="0" borderId="23" xfId="1" applyNumberFormat="1" applyFont="1" applyFill="1" applyBorder="1" applyAlignment="1">
      <alignment vertical="justify"/>
    </xf>
    <xf numFmtId="165" fontId="5" fillId="0" borderId="41" xfId="1" applyFont="1" applyFill="1" applyBorder="1" applyAlignment="1">
      <alignment vertical="justify"/>
    </xf>
    <xf numFmtId="0" fontId="5" fillId="0" borderId="9" xfId="0" applyFont="1" applyBorder="1" applyAlignment="1">
      <alignment vertical="justify"/>
    </xf>
    <xf numFmtId="0" fontId="5" fillId="0" borderId="10" xfId="0" applyFont="1" applyBorder="1" applyAlignment="1">
      <alignment vertical="justify"/>
    </xf>
    <xf numFmtId="0" fontId="5" fillId="0" borderId="10" xfId="0" applyFont="1" applyBorder="1" applyAlignment="1">
      <alignment horizontal="center" vertical="justify"/>
    </xf>
    <xf numFmtId="167" fontId="5" fillId="0" borderId="10" xfId="1" applyNumberFormat="1" applyFont="1" applyFill="1" applyBorder="1" applyAlignment="1">
      <alignment vertical="justify"/>
    </xf>
    <xf numFmtId="165" fontId="5" fillId="0" borderId="21" xfId="1" applyFont="1" applyFill="1" applyBorder="1" applyAlignment="1">
      <alignment vertical="justify"/>
    </xf>
    <xf numFmtId="9" fontId="0" fillId="0" borderId="0" xfId="26" applyFont="1"/>
    <xf numFmtId="9" fontId="0" fillId="0" borderId="0" xfId="0" applyNumberFormat="1"/>
    <xf numFmtId="9" fontId="6" fillId="0" borderId="0" xfId="0" applyNumberFormat="1" applyFont="1"/>
    <xf numFmtId="167" fontId="6" fillId="0" borderId="0" xfId="0" applyNumberFormat="1" applyFont="1"/>
    <xf numFmtId="0" fontId="11" fillId="0" borderId="0" xfId="0" applyFont="1" applyAlignment="1">
      <alignment horizontal="center" vertical="center" wrapText="1"/>
    </xf>
    <xf numFmtId="167" fontId="5" fillId="0" borderId="0" xfId="1" applyNumberFormat="1" applyFont="1" applyFill="1" applyBorder="1"/>
    <xf numFmtId="167" fontId="5" fillId="0" borderId="0" xfId="1" applyNumberFormat="1" applyFont="1" applyFill="1" applyBorder="1" applyAlignment="1">
      <alignment horizontal="right"/>
    </xf>
    <xf numFmtId="167" fontId="5" fillId="0" borderId="0" xfId="1" applyNumberFormat="1" applyFont="1" applyFill="1" applyBorder="1" applyAlignment="1">
      <alignment horizontal="center"/>
    </xf>
    <xf numFmtId="167" fontId="5" fillId="2" borderId="0" xfId="1" applyNumberFormat="1" applyFont="1" applyFill="1" applyBorder="1" applyAlignment="1">
      <alignment horizontal="center"/>
    </xf>
    <xf numFmtId="0" fontId="11" fillId="0" borderId="1" xfId="0" applyFont="1" applyBorder="1" applyAlignment="1">
      <alignment horizontal="left" vertical="center" wrapText="1"/>
    </xf>
    <xf numFmtId="164" fontId="11" fillId="0" borderId="2" xfId="17" applyFont="1" applyBorder="1" applyAlignment="1">
      <alignment horizontal="center" vertical="center" wrapText="1"/>
    </xf>
    <xf numFmtId="167" fontId="11" fillId="0" borderId="20" xfId="1" applyNumberFormat="1" applyFont="1" applyBorder="1" applyAlignment="1">
      <alignment horizontal="center" vertical="center" wrapText="1"/>
    </xf>
    <xf numFmtId="165" fontId="11" fillId="0" borderId="16" xfId="1" applyFont="1" applyBorder="1" applyAlignment="1">
      <alignment horizontal="center" vertical="center" wrapText="1"/>
    </xf>
    <xf numFmtId="0" fontId="9" fillId="0" borderId="7" xfId="0" applyFont="1" applyBorder="1"/>
    <xf numFmtId="167" fontId="5" fillId="0" borderId="41" xfId="1" applyNumberFormat="1" applyFont="1" applyFill="1" applyBorder="1"/>
    <xf numFmtId="0" fontId="5" fillId="0" borderId="42" xfId="0" applyFont="1" applyBorder="1" applyAlignment="1">
      <alignment horizontal="center" vertical="top"/>
    </xf>
    <xf numFmtId="167" fontId="5" fillId="0" borderId="43" xfId="1" applyNumberFormat="1" applyFont="1" applyBorder="1"/>
    <xf numFmtId="166" fontId="5" fillId="0" borderId="40" xfId="0" applyNumberFormat="1" applyFont="1" applyBorder="1" applyAlignment="1">
      <alignment horizontal="center" vertical="top"/>
    </xf>
    <xf numFmtId="167" fontId="5" fillId="0" borderId="41" xfId="1" applyNumberFormat="1" applyFont="1" applyFill="1" applyBorder="1" applyAlignment="1">
      <alignment horizontal="right"/>
    </xf>
    <xf numFmtId="167" fontId="5" fillId="0" borderId="41" xfId="1" applyNumberFormat="1" applyFont="1" applyFill="1" applyBorder="1" applyAlignment="1">
      <alignment horizontal="center"/>
    </xf>
    <xf numFmtId="0" fontId="5" fillId="0" borderId="40" xfId="0" applyFont="1" applyBorder="1" applyAlignment="1">
      <alignment horizontal="center" vertical="top"/>
    </xf>
    <xf numFmtId="167" fontId="5" fillId="2" borderId="41" xfId="1" applyNumberFormat="1" applyFont="1" applyFill="1" applyBorder="1" applyAlignment="1">
      <alignment horizontal="center"/>
    </xf>
    <xf numFmtId="166" fontId="5" fillId="0" borderId="40" xfId="0" applyNumberFormat="1" applyFont="1" applyBorder="1" applyAlignment="1">
      <alignment horizontal="left" vertical="top" indent="3"/>
    </xf>
    <xf numFmtId="2" fontId="5" fillId="0" borderId="40" xfId="0" applyNumberFormat="1" applyFont="1" applyBorder="1" applyAlignment="1">
      <alignment horizontal="left" vertical="top" indent="3"/>
    </xf>
    <xf numFmtId="0" fontId="5" fillId="0" borderId="1" xfId="0" applyFont="1" applyBorder="1" applyAlignment="1">
      <alignment horizontal="center" vertical="top"/>
    </xf>
    <xf numFmtId="167" fontId="5" fillId="0" borderId="16" xfId="1" applyNumberFormat="1" applyFont="1" applyBorder="1" applyAlignment="1">
      <alignment horizontal="center"/>
    </xf>
    <xf numFmtId="0" fontId="5" fillId="0" borderId="1" xfId="0" quotePrefix="1" applyFont="1" applyBorder="1" applyAlignment="1">
      <alignment horizontal="center" vertical="top"/>
    </xf>
    <xf numFmtId="0" fontId="3" fillId="0" borderId="0" xfId="27"/>
    <xf numFmtId="0" fontId="3" fillId="0" borderId="0" xfId="27" applyAlignment="1">
      <alignment wrapText="1"/>
    </xf>
    <xf numFmtId="0" fontId="3" fillId="0" borderId="0" xfId="27" applyAlignment="1">
      <alignment horizontal="left"/>
    </xf>
    <xf numFmtId="0" fontId="39" fillId="0" borderId="0" xfId="27" applyFont="1" applyAlignment="1">
      <alignment horizontal="left" vertical="top" indent="1"/>
    </xf>
    <xf numFmtId="0" fontId="3" fillId="0" borderId="0" xfId="27" applyAlignment="1">
      <alignment horizontal="left" wrapText="1"/>
    </xf>
    <xf numFmtId="0" fontId="3" fillId="0" borderId="0" xfId="27" applyAlignment="1">
      <alignment horizontal="left" wrapText="1" indent="1"/>
    </xf>
    <xf numFmtId="0" fontId="3" fillId="0" borderId="0" xfId="27" applyAlignment="1">
      <alignment horizontal="left" wrapText="1" indent="2"/>
    </xf>
    <xf numFmtId="0" fontId="3" fillId="0" borderId="0" xfId="27" applyAlignment="1">
      <alignment horizontal="left" indent="2"/>
    </xf>
    <xf numFmtId="0" fontId="41" fillId="5" borderId="36" xfId="27" applyFont="1" applyFill="1" applyBorder="1" applyAlignment="1">
      <alignment horizontal="center" vertical="center"/>
    </xf>
    <xf numFmtId="0" fontId="41" fillId="5" borderId="19" xfId="27" applyFont="1" applyFill="1" applyBorder="1" applyAlignment="1">
      <alignment horizontal="center" vertical="center"/>
    </xf>
    <xf numFmtId="0" fontId="18" fillId="0" borderId="35" xfId="27" applyFont="1" applyBorder="1" applyAlignment="1">
      <alignment horizontal="center" vertical="center"/>
    </xf>
    <xf numFmtId="0" fontId="30" fillId="0" borderId="35" xfId="27" applyFont="1" applyBorder="1" applyAlignment="1">
      <alignment horizontal="left" vertical="center"/>
    </xf>
    <xf numFmtId="0" fontId="18" fillId="0" borderId="23" xfId="27" applyFont="1" applyBorder="1" applyAlignment="1">
      <alignment horizontal="center" vertical="center"/>
    </xf>
    <xf numFmtId="0" fontId="18" fillId="0" borderId="23" xfId="27" applyFont="1" applyBorder="1" applyAlignment="1">
      <alignment horizontal="left" vertical="center" wrapText="1" indent="1"/>
    </xf>
    <xf numFmtId="0" fontId="18" fillId="0" borderId="23" xfId="27" applyFont="1" applyBorder="1" applyAlignment="1">
      <alignment horizontal="left" vertical="center" indent="1"/>
    </xf>
    <xf numFmtId="0" fontId="30" fillId="0" borderId="23" xfId="27" applyFont="1" applyBorder="1" applyAlignment="1">
      <alignment horizontal="left" vertical="center" wrapText="1"/>
    </xf>
    <xf numFmtId="0" fontId="42" fillId="4" borderId="23" xfId="27" applyFont="1" applyFill="1" applyBorder="1" applyAlignment="1">
      <alignment horizontal="left" vertical="center" indent="1"/>
    </xf>
    <xf numFmtId="0" fontId="42" fillId="4" borderId="23" xfId="27" applyFont="1" applyFill="1" applyBorder="1" applyAlignment="1">
      <alignment horizontal="left" vertical="center" wrapText="1" indent="1"/>
    </xf>
    <xf numFmtId="0" fontId="41" fillId="4" borderId="23" xfId="27" applyFont="1" applyFill="1" applyBorder="1" applyAlignment="1">
      <alignment horizontal="left" vertical="center" wrapText="1"/>
    </xf>
    <xf numFmtId="0" fontId="18" fillId="0" borderId="23" xfId="27" applyFont="1" applyBorder="1" applyAlignment="1">
      <alignment horizontal="left" vertical="center" indent="3"/>
    </xf>
    <xf numFmtId="0" fontId="41" fillId="4" borderId="23" xfId="27" applyFont="1" applyFill="1" applyBorder="1" applyAlignment="1">
      <alignment horizontal="left" vertical="center"/>
    </xf>
    <xf numFmtId="0" fontId="30" fillId="0" borderId="23" xfId="27" applyFont="1" applyBorder="1" applyAlignment="1">
      <alignment horizontal="left" vertical="center"/>
    </xf>
    <xf numFmtId="0" fontId="5" fillId="2" borderId="2" xfId="0" applyFont="1" applyFill="1" applyBorder="1" applyAlignment="1">
      <alignment vertical="justify" wrapText="1"/>
    </xf>
    <xf numFmtId="166" fontId="9" fillId="0" borderId="2" xfId="0" applyNumberFormat="1" applyFont="1" applyFill="1" applyBorder="1" applyAlignment="1">
      <alignment horizontal="center" vertical="justify"/>
    </xf>
    <xf numFmtId="0" fontId="9" fillId="0" borderId="2" xfId="0" applyFont="1" applyFill="1" applyBorder="1" applyAlignment="1">
      <alignment horizontal="center" vertical="justify"/>
    </xf>
    <xf numFmtId="1" fontId="9" fillId="0" borderId="2" xfId="0" applyNumberFormat="1" applyFont="1" applyFill="1" applyBorder="1" applyAlignment="1">
      <alignment horizontal="center" vertical="justify"/>
    </xf>
    <xf numFmtId="0" fontId="39" fillId="0" borderId="0" xfId="27" applyFont="1" applyAlignment="1">
      <alignment horizontal="left" wrapText="1"/>
    </xf>
    <xf numFmtId="0" fontId="3" fillId="0" borderId="0" xfId="27" applyAlignment="1">
      <alignment horizontal="left" wrapText="1"/>
    </xf>
    <xf numFmtId="0" fontId="1" fillId="0" borderId="0" xfId="27" applyFont="1" applyAlignment="1">
      <alignment horizontal="left" wrapText="1" indent="2"/>
    </xf>
    <xf numFmtId="0" fontId="3" fillId="0" borderId="0" xfId="27" applyAlignment="1">
      <alignment horizontal="left" wrapText="1" indent="2"/>
    </xf>
    <xf numFmtId="0" fontId="40" fillId="0" borderId="0" xfId="27" applyFont="1" applyAlignment="1">
      <alignment horizontal="left" vertical="top" wrapText="1"/>
    </xf>
    <xf numFmtId="0" fontId="39" fillId="0" borderId="0" xfId="27" applyFont="1" applyAlignment="1">
      <alignment horizontal="left" vertical="top" wrapText="1"/>
    </xf>
    <xf numFmtId="0" fontId="2" fillId="0" borderId="0" xfId="27" applyFont="1" applyAlignment="1">
      <alignment horizontal="left" wrapText="1" indent="2"/>
    </xf>
    <xf numFmtId="0" fontId="2" fillId="0" borderId="0" xfId="27" applyFont="1" applyAlignment="1">
      <alignment horizontal="left" wrapText="1"/>
    </xf>
    <xf numFmtId="0" fontId="1" fillId="0" borderId="0" xfId="27" applyFont="1" applyAlignment="1">
      <alignment horizontal="left" wrapText="1"/>
    </xf>
    <xf numFmtId="0" fontId="3" fillId="0" borderId="0" xfId="27" applyAlignment="1">
      <alignment horizontal="left" wrapText="1" indent="1"/>
    </xf>
    <xf numFmtId="0" fontId="11" fillId="0" borderId="0" xfId="0" applyFont="1" applyAlignment="1">
      <alignment horizontal="center" vertical="top"/>
    </xf>
    <xf numFmtId="0" fontId="11" fillId="0" borderId="9" xfId="0" applyFont="1" applyBorder="1" applyAlignment="1">
      <alignment horizontal="right"/>
    </xf>
    <xf numFmtId="0" fontId="11" fillId="0" borderId="10" xfId="0" applyFont="1" applyBorder="1" applyAlignment="1">
      <alignment horizontal="right"/>
    </xf>
    <xf numFmtId="0" fontId="11" fillId="0" borderId="0" xfId="0" applyFont="1" applyAlignment="1">
      <alignment horizontal="center"/>
    </xf>
    <xf numFmtId="0" fontId="5" fillId="0" borderId="0" xfId="0" applyFont="1" applyAlignment="1">
      <alignment horizontal="center" vertical="top"/>
    </xf>
    <xf numFmtId="0" fontId="8" fillId="0" borderId="0" xfId="0" applyFont="1" applyAlignment="1">
      <alignment horizontal="center" vertical="top"/>
    </xf>
    <xf numFmtId="0" fontId="0" fillId="0" borderId="0" xfId="0" applyAlignment="1">
      <alignment horizontal="center" vertical="top"/>
    </xf>
    <xf numFmtId="0" fontId="11" fillId="0" borderId="30" xfId="0" applyFont="1" applyBorder="1" applyAlignment="1" applyProtection="1">
      <alignment horizontal="left" vertical="top"/>
      <protection locked="0"/>
    </xf>
    <xf numFmtId="0" fontId="11" fillId="0" borderId="31" xfId="0" applyFont="1" applyBorder="1" applyAlignment="1" applyProtection="1">
      <alignment horizontal="left" vertical="top"/>
      <protection locked="0"/>
    </xf>
    <xf numFmtId="173" fontId="8" fillId="0" borderId="0" xfId="0" applyNumberFormat="1" applyFont="1" applyAlignment="1">
      <alignment horizontal="center" vertical="top"/>
    </xf>
    <xf numFmtId="173" fontId="0" fillId="0" borderId="0" xfId="0" applyNumberFormat="1" applyAlignment="1">
      <alignment horizontal="center" vertical="top"/>
    </xf>
    <xf numFmtId="0" fontId="18" fillId="0" borderId="1" xfId="19" applyFont="1" applyBorder="1" applyAlignment="1">
      <alignment horizontal="center" vertical="top"/>
    </xf>
    <xf numFmtId="0" fontId="18" fillId="0" borderId="2" xfId="19" applyFont="1" applyBorder="1" applyAlignment="1">
      <alignment horizontal="center" vertical="center" wrapText="1"/>
    </xf>
    <xf numFmtId="164" fontId="18" fillId="0" borderId="0" xfId="1" applyNumberFormat="1" applyFont="1" applyBorder="1" applyAlignment="1">
      <alignment horizontal="center" vertical="center" wrapText="1"/>
    </xf>
    <xf numFmtId="164" fontId="5" fillId="0" borderId="16" xfId="1" applyNumberFormat="1" applyFont="1" applyBorder="1" applyAlignment="1">
      <alignment horizontal="center" vertical="center"/>
    </xf>
    <xf numFmtId="0" fontId="11" fillId="0" borderId="0" xfId="22" applyFont="1" applyAlignment="1">
      <alignment horizontal="center"/>
    </xf>
  </cellXfs>
  <cellStyles count="28">
    <cellStyle name="Comma" xfId="1" builtinId="3"/>
    <cellStyle name="Comma [0]" xfId="25" builtinId="6"/>
    <cellStyle name="Comma [0] 2" xfId="17"/>
    <cellStyle name="Comma [0] 3" xfId="23"/>
    <cellStyle name="Comma 10" xfId="11"/>
    <cellStyle name="Comma 11" xfId="13"/>
    <cellStyle name="Comma 11 2" xfId="14"/>
    <cellStyle name="Comma 13" xfId="16"/>
    <cellStyle name="Comma 2" xfId="2"/>
    <cellStyle name="Comma 2 2" xfId="12"/>
    <cellStyle name="Comma 3" xfId="9"/>
    <cellStyle name="Comma 3 2" xfId="15"/>
    <cellStyle name="Comma 4" xfId="20"/>
    <cellStyle name="Comma 7 2" xfId="10"/>
    <cellStyle name="Normal" xfId="0" builtinId="0"/>
    <cellStyle name="Normal 2" xfId="3"/>
    <cellStyle name="Normal 2 2" xfId="4"/>
    <cellStyle name="Normal 2 2 2" xfId="22"/>
    <cellStyle name="Normal 2 4" xfId="19"/>
    <cellStyle name="Normal 3" xfId="5"/>
    <cellStyle name="Normal 3 2" xfId="18"/>
    <cellStyle name="Normal 3 3" xfId="24"/>
    <cellStyle name="Normal 4" xfId="6"/>
    <cellStyle name="Normal 5" xfId="7"/>
    <cellStyle name="Normal 6" xfId="27"/>
    <cellStyle name="Normal 9" xfId="21"/>
    <cellStyle name="Percent" xfId="26" builtinId="5"/>
    <cellStyle name="Standard_magboq1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2</xdr:row>
          <xdr:rowOff>139700</xdr:rowOff>
        </xdr:from>
        <xdr:to>
          <xdr:col>0</xdr:col>
          <xdr:colOff>5905500</xdr:colOff>
          <xdr:row>57</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abSelected="1" view="pageBreakPreview" topLeftCell="A16" zoomScaleNormal="100" zoomScaleSheetLayoutView="100" workbookViewId="0">
      <selection activeCell="A46" sqref="A46"/>
    </sheetView>
  </sheetViews>
  <sheetFormatPr defaultRowHeight="12.5" x14ac:dyDescent="0.25"/>
  <cols>
    <col min="1" max="1" width="92" customWidth="1"/>
  </cols>
  <sheetData/>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177800</xdr:colOff>
                <xdr:row>2</xdr:row>
                <xdr:rowOff>139700</xdr:rowOff>
              </from>
              <to>
                <xdr:col>0</xdr:col>
                <xdr:colOff>5905500</xdr:colOff>
                <xdr:row>57</xdr:row>
                <xdr:rowOff>152400</xdr:rowOff>
              </to>
            </anchor>
          </objectPr>
        </oleObject>
      </mc:Choice>
      <mc:Fallback>
        <oleObject progId="Word.Document.12"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1699</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view="pageBreakPreview" topLeftCell="A5" zoomScale="96" zoomScaleNormal="75" zoomScaleSheetLayoutView="96" zoomScalePageLayoutView="90" workbookViewId="0">
      <selection activeCell="H17" sqref="H17"/>
    </sheetView>
  </sheetViews>
  <sheetFormatPr defaultRowHeight="32.25" customHeight="1" x14ac:dyDescent="0.25"/>
  <cols>
    <col min="1" max="1" width="8.36328125" style="46" customWidth="1"/>
    <col min="2" max="2" width="47.54296875" customWidth="1"/>
    <col min="3" max="3" width="6.453125" customWidth="1"/>
    <col min="4" max="4" width="11.90625" style="252" customWidth="1"/>
    <col min="5" max="5" width="12.08984375" style="253" customWidth="1"/>
    <col min="6" max="6" width="16.08984375" style="7" bestFit="1" customWidth="1"/>
    <col min="8" max="8" width="15" style="25" bestFit="1" customWidth="1"/>
    <col min="9" max="9" width="13.90625" style="25" customWidth="1"/>
    <col min="251" max="251" width="8.36328125" customWidth="1"/>
    <col min="252" max="252" width="47.54296875" customWidth="1"/>
    <col min="253" max="253" width="6.453125" customWidth="1"/>
    <col min="254" max="254" width="9.08984375" customWidth="1"/>
    <col min="255" max="255" width="12.08984375" customWidth="1"/>
    <col min="256" max="256" width="16.08984375" bestFit="1" customWidth="1"/>
    <col min="507" max="507" width="8.36328125" customWidth="1"/>
    <col min="508" max="508" width="47.54296875" customWidth="1"/>
    <col min="509" max="509" width="6.453125" customWidth="1"/>
    <col min="510" max="510" width="9.08984375" customWidth="1"/>
    <col min="511" max="511" width="12.08984375" customWidth="1"/>
    <col min="512" max="512" width="16.08984375" bestFit="1" customWidth="1"/>
    <col min="763" max="763" width="8.36328125" customWidth="1"/>
    <col min="764" max="764" width="47.54296875" customWidth="1"/>
    <col min="765" max="765" width="6.453125" customWidth="1"/>
    <col min="766" max="766" width="9.08984375" customWidth="1"/>
    <col min="767" max="767" width="12.08984375" customWidth="1"/>
    <col min="768" max="768" width="16.08984375" bestFit="1" customWidth="1"/>
    <col min="1019" max="1019" width="8.36328125" customWidth="1"/>
    <col min="1020" max="1020" width="47.54296875" customWidth="1"/>
    <col min="1021" max="1021" width="6.453125" customWidth="1"/>
    <col min="1022" max="1022" width="9.08984375" customWidth="1"/>
    <col min="1023" max="1023" width="12.08984375" customWidth="1"/>
    <col min="1024" max="1024" width="16.08984375" bestFit="1" customWidth="1"/>
    <col min="1275" max="1275" width="8.36328125" customWidth="1"/>
    <col min="1276" max="1276" width="47.54296875" customWidth="1"/>
    <col min="1277" max="1277" width="6.453125" customWidth="1"/>
    <col min="1278" max="1278" width="9.08984375" customWidth="1"/>
    <col min="1279" max="1279" width="12.08984375" customWidth="1"/>
    <col min="1280" max="1280" width="16.08984375" bestFit="1" customWidth="1"/>
    <col min="1531" max="1531" width="8.36328125" customWidth="1"/>
    <col min="1532" max="1532" width="47.54296875" customWidth="1"/>
    <col min="1533" max="1533" width="6.453125" customWidth="1"/>
    <col min="1534" max="1534" width="9.08984375" customWidth="1"/>
    <col min="1535" max="1535" width="12.08984375" customWidth="1"/>
    <col min="1536" max="1536" width="16.08984375" bestFit="1" customWidth="1"/>
    <col min="1787" max="1787" width="8.36328125" customWidth="1"/>
    <col min="1788" max="1788" width="47.54296875" customWidth="1"/>
    <col min="1789" max="1789" width="6.453125" customWidth="1"/>
    <col min="1790" max="1790" width="9.08984375" customWidth="1"/>
    <col min="1791" max="1791" width="12.08984375" customWidth="1"/>
    <col min="1792" max="1792" width="16.08984375" bestFit="1" customWidth="1"/>
    <col min="2043" max="2043" width="8.36328125" customWidth="1"/>
    <col min="2044" max="2044" width="47.54296875" customWidth="1"/>
    <col min="2045" max="2045" width="6.453125" customWidth="1"/>
    <col min="2046" max="2046" width="9.08984375" customWidth="1"/>
    <col min="2047" max="2047" width="12.08984375" customWidth="1"/>
    <col min="2048" max="2048" width="16.08984375" bestFit="1" customWidth="1"/>
    <col min="2299" max="2299" width="8.36328125" customWidth="1"/>
    <col min="2300" max="2300" width="47.54296875" customWidth="1"/>
    <col min="2301" max="2301" width="6.453125" customWidth="1"/>
    <col min="2302" max="2302" width="9.08984375" customWidth="1"/>
    <col min="2303" max="2303" width="12.08984375" customWidth="1"/>
    <col min="2304" max="2304" width="16.08984375" bestFit="1" customWidth="1"/>
    <col min="2555" max="2555" width="8.36328125" customWidth="1"/>
    <col min="2556" max="2556" width="47.54296875" customWidth="1"/>
    <col min="2557" max="2557" width="6.453125" customWidth="1"/>
    <col min="2558" max="2558" width="9.08984375" customWidth="1"/>
    <col min="2559" max="2559" width="12.08984375" customWidth="1"/>
    <col min="2560" max="2560" width="16.08984375" bestFit="1" customWidth="1"/>
    <col min="2811" max="2811" width="8.36328125" customWidth="1"/>
    <col min="2812" max="2812" width="47.54296875" customWidth="1"/>
    <col min="2813" max="2813" width="6.453125" customWidth="1"/>
    <col min="2814" max="2814" width="9.08984375" customWidth="1"/>
    <col min="2815" max="2815" width="12.08984375" customWidth="1"/>
    <col min="2816" max="2816" width="16.08984375" bestFit="1" customWidth="1"/>
    <col min="3067" max="3067" width="8.36328125" customWidth="1"/>
    <col min="3068" max="3068" width="47.54296875" customWidth="1"/>
    <col min="3069" max="3069" width="6.453125" customWidth="1"/>
    <col min="3070" max="3070" width="9.08984375" customWidth="1"/>
    <col min="3071" max="3071" width="12.08984375" customWidth="1"/>
    <col min="3072" max="3072" width="16.08984375" bestFit="1" customWidth="1"/>
    <col min="3323" max="3323" width="8.36328125" customWidth="1"/>
    <col min="3324" max="3324" width="47.54296875" customWidth="1"/>
    <col min="3325" max="3325" width="6.453125" customWidth="1"/>
    <col min="3326" max="3326" width="9.08984375" customWidth="1"/>
    <col min="3327" max="3327" width="12.08984375" customWidth="1"/>
    <col min="3328" max="3328" width="16.08984375" bestFit="1" customWidth="1"/>
    <col min="3579" max="3579" width="8.36328125" customWidth="1"/>
    <col min="3580" max="3580" width="47.54296875" customWidth="1"/>
    <col min="3581" max="3581" width="6.453125" customWidth="1"/>
    <col min="3582" max="3582" width="9.08984375" customWidth="1"/>
    <col min="3583" max="3583" width="12.08984375" customWidth="1"/>
    <col min="3584" max="3584" width="16.08984375" bestFit="1" customWidth="1"/>
    <col min="3835" max="3835" width="8.36328125" customWidth="1"/>
    <col min="3836" max="3836" width="47.54296875" customWidth="1"/>
    <col min="3837" max="3837" width="6.453125" customWidth="1"/>
    <col min="3838" max="3838" width="9.08984375" customWidth="1"/>
    <col min="3839" max="3839" width="12.08984375" customWidth="1"/>
    <col min="3840" max="3840" width="16.08984375" bestFit="1" customWidth="1"/>
    <col min="4091" max="4091" width="8.36328125" customWidth="1"/>
    <col min="4092" max="4092" width="47.54296875" customWidth="1"/>
    <col min="4093" max="4093" width="6.453125" customWidth="1"/>
    <col min="4094" max="4094" width="9.08984375" customWidth="1"/>
    <col min="4095" max="4095" width="12.08984375" customWidth="1"/>
    <col min="4096" max="4096" width="16.08984375" bestFit="1" customWidth="1"/>
    <col min="4347" max="4347" width="8.36328125" customWidth="1"/>
    <col min="4348" max="4348" width="47.54296875" customWidth="1"/>
    <col min="4349" max="4349" width="6.453125" customWidth="1"/>
    <col min="4350" max="4350" width="9.08984375" customWidth="1"/>
    <col min="4351" max="4351" width="12.08984375" customWidth="1"/>
    <col min="4352" max="4352" width="16.08984375" bestFit="1" customWidth="1"/>
    <col min="4603" max="4603" width="8.36328125" customWidth="1"/>
    <col min="4604" max="4604" width="47.54296875" customWidth="1"/>
    <col min="4605" max="4605" width="6.453125" customWidth="1"/>
    <col min="4606" max="4606" width="9.08984375" customWidth="1"/>
    <col min="4607" max="4607" width="12.08984375" customWidth="1"/>
    <col min="4608" max="4608" width="16.08984375" bestFit="1" customWidth="1"/>
    <col min="4859" max="4859" width="8.36328125" customWidth="1"/>
    <col min="4860" max="4860" width="47.54296875" customWidth="1"/>
    <col min="4861" max="4861" width="6.453125" customWidth="1"/>
    <col min="4862" max="4862" width="9.08984375" customWidth="1"/>
    <col min="4863" max="4863" width="12.08984375" customWidth="1"/>
    <col min="4864" max="4864" width="16.08984375" bestFit="1" customWidth="1"/>
    <col min="5115" max="5115" width="8.36328125" customWidth="1"/>
    <col min="5116" max="5116" width="47.54296875" customWidth="1"/>
    <col min="5117" max="5117" width="6.453125" customWidth="1"/>
    <col min="5118" max="5118" width="9.08984375" customWidth="1"/>
    <col min="5119" max="5119" width="12.08984375" customWidth="1"/>
    <col min="5120" max="5120" width="16.08984375" bestFit="1" customWidth="1"/>
    <col min="5371" max="5371" width="8.36328125" customWidth="1"/>
    <col min="5372" max="5372" width="47.54296875" customWidth="1"/>
    <col min="5373" max="5373" width="6.453125" customWidth="1"/>
    <col min="5374" max="5374" width="9.08984375" customWidth="1"/>
    <col min="5375" max="5375" width="12.08984375" customWidth="1"/>
    <col min="5376" max="5376" width="16.08984375" bestFit="1" customWidth="1"/>
    <col min="5627" max="5627" width="8.36328125" customWidth="1"/>
    <col min="5628" max="5628" width="47.54296875" customWidth="1"/>
    <col min="5629" max="5629" width="6.453125" customWidth="1"/>
    <col min="5630" max="5630" width="9.08984375" customWidth="1"/>
    <col min="5631" max="5631" width="12.08984375" customWidth="1"/>
    <col min="5632" max="5632" width="16.08984375" bestFit="1" customWidth="1"/>
    <col min="5883" max="5883" width="8.36328125" customWidth="1"/>
    <col min="5884" max="5884" width="47.54296875" customWidth="1"/>
    <col min="5885" max="5885" width="6.453125" customWidth="1"/>
    <col min="5886" max="5886" width="9.08984375" customWidth="1"/>
    <col min="5887" max="5887" width="12.08984375" customWidth="1"/>
    <col min="5888" max="5888" width="16.08984375" bestFit="1" customWidth="1"/>
    <col min="6139" max="6139" width="8.36328125" customWidth="1"/>
    <col min="6140" max="6140" width="47.54296875" customWidth="1"/>
    <col min="6141" max="6141" width="6.453125" customWidth="1"/>
    <col min="6142" max="6142" width="9.08984375" customWidth="1"/>
    <col min="6143" max="6143" width="12.08984375" customWidth="1"/>
    <col min="6144" max="6144" width="16.08984375" bestFit="1" customWidth="1"/>
    <col min="6395" max="6395" width="8.36328125" customWidth="1"/>
    <col min="6396" max="6396" width="47.54296875" customWidth="1"/>
    <col min="6397" max="6397" width="6.453125" customWidth="1"/>
    <col min="6398" max="6398" width="9.08984375" customWidth="1"/>
    <col min="6399" max="6399" width="12.08984375" customWidth="1"/>
    <col min="6400" max="6400" width="16.08984375" bestFit="1" customWidth="1"/>
    <col min="6651" max="6651" width="8.36328125" customWidth="1"/>
    <col min="6652" max="6652" width="47.54296875" customWidth="1"/>
    <col min="6653" max="6653" width="6.453125" customWidth="1"/>
    <col min="6654" max="6654" width="9.08984375" customWidth="1"/>
    <col min="6655" max="6655" width="12.08984375" customWidth="1"/>
    <col min="6656" max="6656" width="16.08984375" bestFit="1" customWidth="1"/>
    <col min="6907" max="6907" width="8.36328125" customWidth="1"/>
    <col min="6908" max="6908" width="47.54296875" customWidth="1"/>
    <col min="6909" max="6909" width="6.453125" customWidth="1"/>
    <col min="6910" max="6910" width="9.08984375" customWidth="1"/>
    <col min="6911" max="6911" width="12.08984375" customWidth="1"/>
    <col min="6912" max="6912" width="16.08984375" bestFit="1" customWidth="1"/>
    <col min="7163" max="7163" width="8.36328125" customWidth="1"/>
    <col min="7164" max="7164" width="47.54296875" customWidth="1"/>
    <col min="7165" max="7165" width="6.453125" customWidth="1"/>
    <col min="7166" max="7166" width="9.08984375" customWidth="1"/>
    <col min="7167" max="7167" width="12.08984375" customWidth="1"/>
    <col min="7168" max="7168" width="16.08984375" bestFit="1" customWidth="1"/>
    <col min="7419" max="7419" width="8.36328125" customWidth="1"/>
    <col min="7420" max="7420" width="47.54296875" customWidth="1"/>
    <col min="7421" max="7421" width="6.453125" customWidth="1"/>
    <col min="7422" max="7422" width="9.08984375" customWidth="1"/>
    <col min="7423" max="7423" width="12.08984375" customWidth="1"/>
    <col min="7424" max="7424" width="16.08984375" bestFit="1" customWidth="1"/>
    <col min="7675" max="7675" width="8.36328125" customWidth="1"/>
    <col min="7676" max="7676" width="47.54296875" customWidth="1"/>
    <col min="7677" max="7677" width="6.453125" customWidth="1"/>
    <col min="7678" max="7678" width="9.08984375" customWidth="1"/>
    <col min="7679" max="7679" width="12.08984375" customWidth="1"/>
    <col min="7680" max="7680" width="16.08984375" bestFit="1" customWidth="1"/>
    <col min="7931" max="7931" width="8.36328125" customWidth="1"/>
    <col min="7932" max="7932" width="47.54296875" customWidth="1"/>
    <col min="7933" max="7933" width="6.453125" customWidth="1"/>
    <col min="7934" max="7934" width="9.08984375" customWidth="1"/>
    <col min="7935" max="7935" width="12.08984375" customWidth="1"/>
    <col min="7936" max="7936" width="16.08984375" bestFit="1" customWidth="1"/>
    <col min="8187" max="8187" width="8.36328125" customWidth="1"/>
    <col min="8188" max="8188" width="47.54296875" customWidth="1"/>
    <col min="8189" max="8189" width="6.453125" customWidth="1"/>
    <col min="8190" max="8190" width="9.08984375" customWidth="1"/>
    <col min="8191" max="8191" width="12.08984375" customWidth="1"/>
    <col min="8192" max="8192" width="16.08984375" bestFit="1" customWidth="1"/>
    <col min="8443" max="8443" width="8.36328125" customWidth="1"/>
    <col min="8444" max="8444" width="47.54296875" customWidth="1"/>
    <col min="8445" max="8445" width="6.453125" customWidth="1"/>
    <col min="8446" max="8446" width="9.08984375" customWidth="1"/>
    <col min="8447" max="8447" width="12.08984375" customWidth="1"/>
    <col min="8448" max="8448" width="16.08984375" bestFit="1" customWidth="1"/>
    <col min="8699" max="8699" width="8.36328125" customWidth="1"/>
    <col min="8700" max="8700" width="47.54296875" customWidth="1"/>
    <col min="8701" max="8701" width="6.453125" customWidth="1"/>
    <col min="8702" max="8702" width="9.08984375" customWidth="1"/>
    <col min="8703" max="8703" width="12.08984375" customWidth="1"/>
    <col min="8704" max="8704" width="16.08984375" bestFit="1" customWidth="1"/>
    <col min="8955" max="8955" width="8.36328125" customWidth="1"/>
    <col min="8956" max="8956" width="47.54296875" customWidth="1"/>
    <col min="8957" max="8957" width="6.453125" customWidth="1"/>
    <col min="8958" max="8958" width="9.08984375" customWidth="1"/>
    <col min="8959" max="8959" width="12.08984375" customWidth="1"/>
    <col min="8960" max="8960" width="16.08984375" bestFit="1" customWidth="1"/>
    <col min="9211" max="9211" width="8.36328125" customWidth="1"/>
    <col min="9212" max="9212" width="47.54296875" customWidth="1"/>
    <col min="9213" max="9213" width="6.453125" customWidth="1"/>
    <col min="9214" max="9214" width="9.08984375" customWidth="1"/>
    <col min="9215" max="9215" width="12.08984375" customWidth="1"/>
    <col min="9216" max="9216" width="16.08984375" bestFit="1" customWidth="1"/>
    <col min="9467" max="9467" width="8.36328125" customWidth="1"/>
    <col min="9468" max="9468" width="47.54296875" customWidth="1"/>
    <col min="9469" max="9469" width="6.453125" customWidth="1"/>
    <col min="9470" max="9470" width="9.08984375" customWidth="1"/>
    <col min="9471" max="9471" width="12.08984375" customWidth="1"/>
    <col min="9472" max="9472" width="16.08984375" bestFit="1" customWidth="1"/>
    <col min="9723" max="9723" width="8.36328125" customWidth="1"/>
    <col min="9724" max="9724" width="47.54296875" customWidth="1"/>
    <col min="9725" max="9725" width="6.453125" customWidth="1"/>
    <col min="9726" max="9726" width="9.08984375" customWidth="1"/>
    <col min="9727" max="9727" width="12.08984375" customWidth="1"/>
    <col min="9728" max="9728" width="16.08984375" bestFit="1" customWidth="1"/>
    <col min="9979" max="9979" width="8.36328125" customWidth="1"/>
    <col min="9980" max="9980" width="47.54296875" customWidth="1"/>
    <col min="9981" max="9981" width="6.453125" customWidth="1"/>
    <col min="9982" max="9982" width="9.08984375" customWidth="1"/>
    <col min="9983" max="9983" width="12.08984375" customWidth="1"/>
    <col min="9984" max="9984" width="16.08984375" bestFit="1" customWidth="1"/>
    <col min="10235" max="10235" width="8.36328125" customWidth="1"/>
    <col min="10236" max="10236" width="47.54296875" customWidth="1"/>
    <col min="10237" max="10237" width="6.453125" customWidth="1"/>
    <col min="10238" max="10238" width="9.08984375" customWidth="1"/>
    <col min="10239" max="10239" width="12.08984375" customWidth="1"/>
    <col min="10240" max="10240" width="16.08984375" bestFit="1" customWidth="1"/>
    <col min="10491" max="10491" width="8.36328125" customWidth="1"/>
    <col min="10492" max="10492" width="47.54296875" customWidth="1"/>
    <col min="10493" max="10493" width="6.453125" customWidth="1"/>
    <col min="10494" max="10494" width="9.08984375" customWidth="1"/>
    <col min="10495" max="10495" width="12.08984375" customWidth="1"/>
    <col min="10496" max="10496" width="16.08984375" bestFit="1" customWidth="1"/>
    <col min="10747" max="10747" width="8.36328125" customWidth="1"/>
    <col min="10748" max="10748" width="47.54296875" customWidth="1"/>
    <col min="10749" max="10749" width="6.453125" customWidth="1"/>
    <col min="10750" max="10750" width="9.08984375" customWidth="1"/>
    <col min="10751" max="10751" width="12.08984375" customWidth="1"/>
    <col min="10752" max="10752" width="16.08984375" bestFit="1" customWidth="1"/>
    <col min="11003" max="11003" width="8.36328125" customWidth="1"/>
    <col min="11004" max="11004" width="47.54296875" customWidth="1"/>
    <col min="11005" max="11005" width="6.453125" customWidth="1"/>
    <col min="11006" max="11006" width="9.08984375" customWidth="1"/>
    <col min="11007" max="11007" width="12.08984375" customWidth="1"/>
    <col min="11008" max="11008" width="16.08984375" bestFit="1" customWidth="1"/>
    <col min="11259" max="11259" width="8.36328125" customWidth="1"/>
    <col min="11260" max="11260" width="47.54296875" customWidth="1"/>
    <col min="11261" max="11261" width="6.453125" customWidth="1"/>
    <col min="11262" max="11262" width="9.08984375" customWidth="1"/>
    <col min="11263" max="11263" width="12.08984375" customWidth="1"/>
    <col min="11264" max="11264" width="16.08984375" bestFit="1" customWidth="1"/>
    <col min="11515" max="11515" width="8.36328125" customWidth="1"/>
    <col min="11516" max="11516" width="47.54296875" customWidth="1"/>
    <col min="11517" max="11517" width="6.453125" customWidth="1"/>
    <col min="11518" max="11518" width="9.08984375" customWidth="1"/>
    <col min="11519" max="11519" width="12.08984375" customWidth="1"/>
    <col min="11520" max="11520" width="16.08984375" bestFit="1" customWidth="1"/>
    <col min="11771" max="11771" width="8.36328125" customWidth="1"/>
    <col min="11772" max="11772" width="47.54296875" customWidth="1"/>
    <col min="11773" max="11773" width="6.453125" customWidth="1"/>
    <col min="11774" max="11774" width="9.08984375" customWidth="1"/>
    <col min="11775" max="11775" width="12.08984375" customWidth="1"/>
    <col min="11776" max="11776" width="16.08984375" bestFit="1" customWidth="1"/>
    <col min="12027" max="12027" width="8.36328125" customWidth="1"/>
    <col min="12028" max="12028" width="47.54296875" customWidth="1"/>
    <col min="12029" max="12029" width="6.453125" customWidth="1"/>
    <col min="12030" max="12030" width="9.08984375" customWidth="1"/>
    <col min="12031" max="12031" width="12.08984375" customWidth="1"/>
    <col min="12032" max="12032" width="16.08984375" bestFit="1" customWidth="1"/>
    <col min="12283" max="12283" width="8.36328125" customWidth="1"/>
    <col min="12284" max="12284" width="47.54296875" customWidth="1"/>
    <col min="12285" max="12285" width="6.453125" customWidth="1"/>
    <col min="12286" max="12286" width="9.08984375" customWidth="1"/>
    <col min="12287" max="12287" width="12.08984375" customWidth="1"/>
    <col min="12288" max="12288" width="16.08984375" bestFit="1" customWidth="1"/>
    <col min="12539" max="12539" width="8.36328125" customWidth="1"/>
    <col min="12540" max="12540" width="47.54296875" customWidth="1"/>
    <col min="12541" max="12541" width="6.453125" customWidth="1"/>
    <col min="12542" max="12542" width="9.08984375" customWidth="1"/>
    <col min="12543" max="12543" width="12.08984375" customWidth="1"/>
    <col min="12544" max="12544" width="16.08984375" bestFit="1" customWidth="1"/>
    <col min="12795" max="12795" width="8.36328125" customWidth="1"/>
    <col min="12796" max="12796" width="47.54296875" customWidth="1"/>
    <col min="12797" max="12797" width="6.453125" customWidth="1"/>
    <col min="12798" max="12798" width="9.08984375" customWidth="1"/>
    <col min="12799" max="12799" width="12.08984375" customWidth="1"/>
    <col min="12800" max="12800" width="16.08984375" bestFit="1" customWidth="1"/>
    <col min="13051" max="13051" width="8.36328125" customWidth="1"/>
    <col min="13052" max="13052" width="47.54296875" customWidth="1"/>
    <col min="13053" max="13053" width="6.453125" customWidth="1"/>
    <col min="13054" max="13054" width="9.08984375" customWidth="1"/>
    <col min="13055" max="13055" width="12.08984375" customWidth="1"/>
    <col min="13056" max="13056" width="16.08984375" bestFit="1" customWidth="1"/>
    <col min="13307" max="13307" width="8.36328125" customWidth="1"/>
    <col min="13308" max="13308" width="47.54296875" customWidth="1"/>
    <col min="13309" max="13309" width="6.453125" customWidth="1"/>
    <col min="13310" max="13310" width="9.08984375" customWidth="1"/>
    <col min="13311" max="13311" width="12.08984375" customWidth="1"/>
    <col min="13312" max="13312" width="16.08984375" bestFit="1" customWidth="1"/>
    <col min="13563" max="13563" width="8.36328125" customWidth="1"/>
    <col min="13564" max="13564" width="47.54296875" customWidth="1"/>
    <col min="13565" max="13565" width="6.453125" customWidth="1"/>
    <col min="13566" max="13566" width="9.08984375" customWidth="1"/>
    <col min="13567" max="13567" width="12.08984375" customWidth="1"/>
    <col min="13568" max="13568" width="16.08984375" bestFit="1" customWidth="1"/>
    <col min="13819" max="13819" width="8.36328125" customWidth="1"/>
    <col min="13820" max="13820" width="47.54296875" customWidth="1"/>
    <col min="13821" max="13821" width="6.453125" customWidth="1"/>
    <col min="13822" max="13822" width="9.08984375" customWidth="1"/>
    <col min="13823" max="13823" width="12.08984375" customWidth="1"/>
    <col min="13824" max="13824" width="16.08984375" bestFit="1" customWidth="1"/>
    <col min="14075" max="14075" width="8.36328125" customWidth="1"/>
    <col min="14076" max="14076" width="47.54296875" customWidth="1"/>
    <col min="14077" max="14077" width="6.453125" customWidth="1"/>
    <col min="14078" max="14078" width="9.08984375" customWidth="1"/>
    <col min="14079" max="14079" width="12.08984375" customWidth="1"/>
    <col min="14080" max="14080" width="16.08984375" bestFit="1" customWidth="1"/>
    <col min="14331" max="14331" width="8.36328125" customWidth="1"/>
    <col min="14332" max="14332" width="47.54296875" customWidth="1"/>
    <col min="14333" max="14333" width="6.453125" customWidth="1"/>
    <col min="14334" max="14334" width="9.08984375" customWidth="1"/>
    <col min="14335" max="14335" width="12.08984375" customWidth="1"/>
    <col min="14336" max="14336" width="16.08984375" bestFit="1" customWidth="1"/>
    <col min="14587" max="14587" width="8.36328125" customWidth="1"/>
    <col min="14588" max="14588" width="47.54296875" customWidth="1"/>
    <col min="14589" max="14589" width="6.453125" customWidth="1"/>
    <col min="14590" max="14590" width="9.08984375" customWidth="1"/>
    <col min="14591" max="14591" width="12.08984375" customWidth="1"/>
    <col min="14592" max="14592" width="16.08984375" bestFit="1" customWidth="1"/>
    <col min="14843" max="14843" width="8.36328125" customWidth="1"/>
    <col min="14844" max="14844" width="47.54296875" customWidth="1"/>
    <col min="14845" max="14845" width="6.453125" customWidth="1"/>
    <col min="14846" max="14846" width="9.08984375" customWidth="1"/>
    <col min="14847" max="14847" width="12.08984375" customWidth="1"/>
    <col min="14848" max="14848" width="16.08984375" bestFit="1" customWidth="1"/>
    <col min="15099" max="15099" width="8.36328125" customWidth="1"/>
    <col min="15100" max="15100" width="47.54296875" customWidth="1"/>
    <col min="15101" max="15101" width="6.453125" customWidth="1"/>
    <col min="15102" max="15102" width="9.08984375" customWidth="1"/>
    <col min="15103" max="15103" width="12.08984375" customWidth="1"/>
    <col min="15104" max="15104" width="16.08984375" bestFit="1" customWidth="1"/>
    <col min="15355" max="15355" width="8.36328125" customWidth="1"/>
    <col min="15356" max="15356" width="47.54296875" customWidth="1"/>
    <col min="15357" max="15357" width="6.453125" customWidth="1"/>
    <col min="15358" max="15358" width="9.08984375" customWidth="1"/>
    <col min="15359" max="15359" width="12.08984375" customWidth="1"/>
    <col min="15360" max="15360" width="16.08984375" bestFit="1" customWidth="1"/>
    <col min="15611" max="15611" width="8.36328125" customWidth="1"/>
    <col min="15612" max="15612" width="47.54296875" customWidth="1"/>
    <col min="15613" max="15613" width="6.453125" customWidth="1"/>
    <col min="15614" max="15614" width="9.08984375" customWidth="1"/>
    <col min="15615" max="15615" width="12.08984375" customWidth="1"/>
    <col min="15616" max="15616" width="16.08984375" bestFit="1" customWidth="1"/>
    <col min="15867" max="15867" width="8.36328125" customWidth="1"/>
    <col min="15868" max="15868" width="47.54296875" customWidth="1"/>
    <col min="15869" max="15869" width="6.453125" customWidth="1"/>
    <col min="15870" max="15870" width="9.08984375" customWidth="1"/>
    <col min="15871" max="15871" width="12.08984375" customWidth="1"/>
    <col min="15872" max="15872" width="16.08984375" bestFit="1" customWidth="1"/>
    <col min="16123" max="16123" width="8.36328125" customWidth="1"/>
    <col min="16124" max="16124" width="47.54296875" customWidth="1"/>
    <col min="16125" max="16125" width="6.453125" customWidth="1"/>
    <col min="16126" max="16126" width="9.08984375" customWidth="1"/>
    <col min="16127" max="16127" width="12.08984375" customWidth="1"/>
    <col min="16128" max="16128" width="16.08984375" bestFit="1" customWidth="1"/>
  </cols>
  <sheetData>
    <row r="1" spans="1:6" ht="13.25" customHeight="1" x14ac:dyDescent="0.25">
      <c r="A1" s="1144" t="s">
        <v>289</v>
      </c>
      <c r="B1" s="1145"/>
      <c r="C1" s="1145"/>
      <c r="D1" s="1145"/>
      <c r="E1" s="1145"/>
      <c r="F1" s="1145"/>
    </row>
    <row r="2" spans="1:6" ht="12.5" x14ac:dyDescent="0.25">
      <c r="A2" s="1144" t="s">
        <v>972</v>
      </c>
      <c r="B2" s="1145"/>
      <c r="C2" s="1145"/>
      <c r="D2" s="1145"/>
      <c r="E2" s="1145"/>
      <c r="F2" s="1145"/>
    </row>
    <row r="3" spans="1:6" ht="12.5" x14ac:dyDescent="0.25">
      <c r="A3" s="561"/>
      <c r="B3" s="46"/>
      <c r="C3" s="46"/>
      <c r="D3" s="46"/>
      <c r="E3" s="46"/>
      <c r="F3" s="46"/>
    </row>
    <row r="4" spans="1:6" ht="13.5" customHeight="1" x14ac:dyDescent="0.25">
      <c r="A4" s="823" t="s">
        <v>1695</v>
      </c>
      <c r="D4" s="824"/>
    </row>
    <row r="5" spans="1:6" ht="13.5" customHeight="1" x14ac:dyDescent="0.25">
      <c r="A5" s="823"/>
      <c r="D5" s="824"/>
    </row>
    <row r="6" spans="1:6" ht="13.5" customHeight="1" x14ac:dyDescent="0.25">
      <c r="A6" s="823" t="s">
        <v>1693</v>
      </c>
      <c r="D6" s="824"/>
    </row>
    <row r="7" spans="1:6" ht="13.5" customHeight="1" thickBot="1" x14ac:dyDescent="0.3">
      <c r="B7" s="823"/>
      <c r="D7" s="824"/>
    </row>
    <row r="8" spans="1:6" ht="29.25" customHeight="1" thickBot="1" x14ac:dyDescent="0.3">
      <c r="A8" s="953" t="s">
        <v>72</v>
      </c>
      <c r="B8" s="801" t="s">
        <v>73</v>
      </c>
      <c r="C8" s="801" t="s">
        <v>74</v>
      </c>
      <c r="D8" s="801" t="s">
        <v>75</v>
      </c>
      <c r="E8" s="821" t="s">
        <v>1446</v>
      </c>
      <c r="F8" s="822" t="s">
        <v>1443</v>
      </c>
    </row>
    <row r="9" spans="1:6" ht="13" x14ac:dyDescent="0.25">
      <c r="A9" s="47"/>
      <c r="B9" s="48"/>
      <c r="C9" s="20"/>
      <c r="D9" s="49"/>
      <c r="E9" s="50"/>
      <c r="F9" s="51"/>
    </row>
    <row r="10" spans="1:6" ht="13" x14ac:dyDescent="0.25">
      <c r="B10" s="295" t="s">
        <v>92</v>
      </c>
      <c r="C10" s="16"/>
      <c r="D10" s="824"/>
    </row>
    <row r="11" spans="1:6" ht="37.5" x14ac:dyDescent="0.25">
      <c r="B11" s="457" t="s">
        <v>1942</v>
      </c>
      <c r="C11" s="16"/>
      <c r="D11" s="824"/>
    </row>
    <row r="12" spans="1:6" ht="13" x14ac:dyDescent="0.25">
      <c r="B12" s="823"/>
      <c r="C12" s="16"/>
      <c r="D12" s="824"/>
    </row>
    <row r="13" spans="1:6" ht="13" x14ac:dyDescent="0.25">
      <c r="B13" s="823"/>
      <c r="C13" s="16"/>
      <c r="D13" s="824"/>
    </row>
    <row r="14" spans="1:6" ht="13" x14ac:dyDescent="0.25">
      <c r="A14" s="52"/>
      <c r="B14" s="53" t="s">
        <v>112</v>
      </c>
      <c r="C14" s="52"/>
      <c r="D14" s="54"/>
      <c r="E14" s="55"/>
      <c r="F14" s="56"/>
    </row>
    <row r="15" spans="1:6" ht="13" x14ac:dyDescent="0.25">
      <c r="A15" s="52"/>
      <c r="B15" s="53"/>
      <c r="C15" s="52"/>
      <c r="D15" s="54"/>
      <c r="E15" s="55"/>
      <c r="F15" s="56"/>
    </row>
    <row r="16" spans="1:6" ht="13" x14ac:dyDescent="0.25">
      <c r="A16" s="52"/>
      <c r="B16" s="53" t="s">
        <v>84</v>
      </c>
      <c r="C16" s="52"/>
      <c r="D16" s="54"/>
      <c r="E16" s="55"/>
      <c r="F16" s="56"/>
    </row>
    <row r="17" spans="1:9" ht="13" x14ac:dyDescent="0.25">
      <c r="A17" s="52"/>
      <c r="B17" s="1055"/>
      <c r="C17" s="52"/>
      <c r="D17" s="54"/>
      <c r="E17" s="55"/>
      <c r="F17" s="56"/>
    </row>
    <row r="18" spans="1:9" ht="12.5" x14ac:dyDescent="0.25">
      <c r="A18" s="52" t="s">
        <v>69</v>
      </c>
      <c r="B18" s="57" t="s">
        <v>984</v>
      </c>
      <c r="C18" s="58" t="s">
        <v>985</v>
      </c>
      <c r="D18" s="59">
        <v>0.5</v>
      </c>
      <c r="E18" s="60"/>
      <c r="F18" s="60">
        <f>D18*E18</f>
        <v>0</v>
      </c>
    </row>
    <row r="19" spans="1:9" ht="12.5" x14ac:dyDescent="0.25">
      <c r="A19" s="52"/>
      <c r="B19" s="62"/>
      <c r="C19" s="52"/>
      <c r="D19" s="54"/>
      <c r="E19" s="63"/>
      <c r="F19" s="138"/>
    </row>
    <row r="20" spans="1:9" s="15" customFormat="1" ht="13" x14ac:dyDescent="0.3">
      <c r="A20" s="52"/>
      <c r="B20" s="53" t="s">
        <v>93</v>
      </c>
      <c r="C20" s="52"/>
      <c r="D20" s="65"/>
      <c r="E20" s="63"/>
      <c r="F20" s="138"/>
      <c r="H20" s="876"/>
      <c r="I20" s="876"/>
    </row>
    <row r="21" spans="1:9" ht="25" x14ac:dyDescent="0.25">
      <c r="A21" s="52"/>
      <c r="B21" s="66" t="s">
        <v>113</v>
      </c>
      <c r="C21" s="52"/>
      <c r="D21" s="65"/>
      <c r="E21" s="63"/>
      <c r="F21" s="138"/>
    </row>
    <row r="22" spans="1:9" ht="12.5" x14ac:dyDescent="0.25">
      <c r="A22" s="52" t="s">
        <v>94</v>
      </c>
      <c r="B22" s="67" t="s">
        <v>95</v>
      </c>
      <c r="C22" s="52" t="s">
        <v>294</v>
      </c>
      <c r="D22" s="65">
        <v>10</v>
      </c>
      <c r="E22" s="63"/>
      <c r="F22" s="60">
        <f>D22*E22</f>
        <v>0</v>
      </c>
    </row>
    <row r="23" spans="1:9" ht="12.5" x14ac:dyDescent="0.25">
      <c r="A23" s="52"/>
      <c r="B23" s="62"/>
      <c r="C23" s="52"/>
      <c r="D23" s="65"/>
      <c r="E23" s="63"/>
      <c r="F23" s="138"/>
    </row>
    <row r="24" spans="1:9" ht="13" x14ac:dyDescent="0.25">
      <c r="A24" s="52"/>
      <c r="B24" s="53" t="s">
        <v>96</v>
      </c>
      <c r="C24" s="52"/>
      <c r="D24" s="65"/>
      <c r="E24" s="63"/>
      <c r="F24" s="138"/>
    </row>
    <row r="25" spans="1:9" ht="37.5" x14ac:dyDescent="0.25">
      <c r="A25" s="52"/>
      <c r="B25" s="66" t="s">
        <v>212</v>
      </c>
      <c r="C25" s="52"/>
      <c r="D25" s="65"/>
      <c r="E25" s="63"/>
      <c r="F25" s="138"/>
    </row>
    <row r="26" spans="1:9" ht="12.5" x14ac:dyDescent="0.25">
      <c r="A26" s="52" t="s">
        <v>97</v>
      </c>
      <c r="B26" s="67" t="s">
        <v>98</v>
      </c>
      <c r="C26" s="52" t="s">
        <v>294</v>
      </c>
      <c r="D26" s="65">
        <v>7</v>
      </c>
      <c r="E26" s="63"/>
      <c r="F26" s="60">
        <f>D26*E26</f>
        <v>0</v>
      </c>
    </row>
    <row r="27" spans="1:9" ht="12.5" x14ac:dyDescent="0.25">
      <c r="A27" s="52"/>
      <c r="B27" s="67"/>
      <c r="C27" s="52"/>
      <c r="D27" s="65"/>
      <c r="E27" s="63"/>
      <c r="F27" s="138"/>
    </row>
    <row r="28" spans="1:9" ht="13" x14ac:dyDescent="0.25">
      <c r="A28" s="68"/>
      <c r="B28" s="69" t="s">
        <v>117</v>
      </c>
      <c r="C28" s="70"/>
      <c r="D28" s="71"/>
      <c r="E28" s="72"/>
      <c r="F28" s="140"/>
    </row>
    <row r="29" spans="1:9" ht="13" x14ac:dyDescent="0.25">
      <c r="A29" s="68"/>
      <c r="B29" s="69" t="s">
        <v>986</v>
      </c>
      <c r="C29" s="70"/>
      <c r="D29" s="71"/>
      <c r="E29" s="72"/>
      <c r="F29" s="140"/>
    </row>
    <row r="30" spans="1:9" ht="13" x14ac:dyDescent="0.25">
      <c r="A30" s="74"/>
      <c r="B30" s="73" t="s">
        <v>118</v>
      </c>
      <c r="C30" s="70"/>
      <c r="D30" s="71"/>
      <c r="E30" s="72"/>
      <c r="F30" s="140"/>
    </row>
    <row r="31" spans="1:9" ht="25" x14ac:dyDescent="0.25">
      <c r="A31" s="74" t="s">
        <v>987</v>
      </c>
      <c r="B31" s="75" t="s">
        <v>988</v>
      </c>
      <c r="C31" s="70" t="s">
        <v>87</v>
      </c>
      <c r="D31" s="71">
        <v>300</v>
      </c>
      <c r="E31" s="76"/>
      <c r="F31" s="60">
        <f>D31*E31</f>
        <v>0</v>
      </c>
    </row>
    <row r="32" spans="1:9" ht="12.5" x14ac:dyDescent="0.25">
      <c r="A32" s="74"/>
      <c r="B32" s="77"/>
      <c r="C32" s="70"/>
      <c r="D32" s="71"/>
      <c r="E32" s="78"/>
      <c r="F32" s="140"/>
    </row>
    <row r="33" spans="1:9" ht="13" x14ac:dyDescent="0.25">
      <c r="A33" s="189"/>
      <c r="B33" s="79" t="s">
        <v>989</v>
      </c>
      <c r="C33" s="80"/>
      <c r="D33" s="81"/>
      <c r="E33" s="82"/>
      <c r="F33" s="434"/>
    </row>
    <row r="34" spans="1:9" ht="37.5" x14ac:dyDescent="0.25">
      <c r="A34" s="84"/>
      <c r="B34" s="85" t="s">
        <v>990</v>
      </c>
      <c r="C34" s="74"/>
      <c r="D34" s="86"/>
      <c r="E34" s="76"/>
      <c r="F34" s="435"/>
    </row>
    <row r="35" spans="1:9" ht="12.5" x14ac:dyDescent="0.25">
      <c r="A35" s="84" t="s">
        <v>991</v>
      </c>
      <c r="B35" s="87" t="s">
        <v>992</v>
      </c>
      <c r="C35" s="74" t="s">
        <v>87</v>
      </c>
      <c r="D35" s="88">
        <v>100</v>
      </c>
      <c r="E35" s="76"/>
      <c r="F35" s="60">
        <f>D35*E35</f>
        <v>0</v>
      </c>
    </row>
    <row r="36" spans="1:9" ht="12.5" x14ac:dyDescent="0.25">
      <c r="A36" s="84" t="s">
        <v>993</v>
      </c>
      <c r="B36" s="87" t="s">
        <v>994</v>
      </c>
      <c r="C36" s="74" t="s">
        <v>87</v>
      </c>
      <c r="D36" s="88">
        <v>600</v>
      </c>
      <c r="E36" s="76"/>
      <c r="F36" s="60">
        <f>D36*E36</f>
        <v>0</v>
      </c>
    </row>
    <row r="37" spans="1:9" ht="12.5" x14ac:dyDescent="0.25">
      <c r="A37" s="84" t="s">
        <v>995</v>
      </c>
      <c r="B37" s="87" t="s">
        <v>996</v>
      </c>
      <c r="C37" s="74" t="s">
        <v>87</v>
      </c>
      <c r="D37" s="88">
        <v>300</v>
      </c>
      <c r="E37" s="76"/>
      <c r="F37" s="60">
        <f>D37*E37</f>
        <v>0</v>
      </c>
      <c r="H37" s="877"/>
    </row>
    <row r="38" spans="1:9" ht="12.5" x14ac:dyDescent="0.25">
      <c r="A38" s="84"/>
      <c r="B38" s="87"/>
      <c r="C38" s="74"/>
      <c r="D38" s="88"/>
      <c r="E38" s="76"/>
      <c r="F38" s="390"/>
    </row>
    <row r="39" spans="1:9" ht="13" x14ac:dyDescent="0.25">
      <c r="A39" s="84"/>
      <c r="B39" s="90" t="s">
        <v>997</v>
      </c>
      <c r="C39" s="74"/>
      <c r="D39" s="88"/>
      <c r="E39" s="91"/>
      <c r="F39" s="390"/>
    </row>
    <row r="40" spans="1:9" ht="25" x14ac:dyDescent="0.25">
      <c r="A40" s="84"/>
      <c r="B40" s="981" t="s">
        <v>1556</v>
      </c>
      <c r="C40" s="74"/>
      <c r="D40" s="88"/>
      <c r="E40" s="91"/>
      <c r="F40" s="390"/>
    </row>
    <row r="41" spans="1:9" ht="12.5" x14ac:dyDescent="0.25">
      <c r="A41" s="84" t="s">
        <v>998</v>
      </c>
      <c r="B41" s="87" t="s">
        <v>992</v>
      </c>
      <c r="C41" s="74" t="s">
        <v>87</v>
      </c>
      <c r="D41" s="88">
        <v>100</v>
      </c>
      <c r="E41" s="91"/>
      <c r="F41" s="60">
        <f>D41*E41</f>
        <v>0</v>
      </c>
      <c r="H41" s="878"/>
    </row>
    <row r="42" spans="1:9" ht="12.5" x14ac:dyDescent="0.25">
      <c r="A42" s="84" t="s">
        <v>169</v>
      </c>
      <c r="B42" s="87" t="s">
        <v>994</v>
      </c>
      <c r="C42" s="74" t="s">
        <v>87</v>
      </c>
      <c r="D42" s="88">
        <v>50</v>
      </c>
      <c r="E42" s="91"/>
      <c r="F42" s="60">
        <f>D42*E42</f>
        <v>0</v>
      </c>
      <c r="H42" s="878"/>
    </row>
    <row r="43" spans="1:9" ht="12.5" x14ac:dyDescent="0.25">
      <c r="A43" s="92"/>
      <c r="B43" s="93"/>
      <c r="C43" s="92"/>
      <c r="D43" s="94"/>
      <c r="E43" s="95"/>
      <c r="F43" s="89"/>
    </row>
    <row r="44" spans="1:9" ht="13" x14ac:dyDescent="0.25">
      <c r="A44" s="96"/>
      <c r="B44" s="97" t="s">
        <v>120</v>
      </c>
      <c r="C44" s="98"/>
      <c r="D44" s="99"/>
      <c r="E44" s="72"/>
      <c r="F44" s="56"/>
    </row>
    <row r="45" spans="1:9" ht="25" x14ac:dyDescent="0.25">
      <c r="A45" s="68"/>
      <c r="B45" s="100" t="s">
        <v>121</v>
      </c>
      <c r="C45" s="70"/>
      <c r="D45" s="98"/>
      <c r="E45" s="72"/>
      <c r="F45" s="56"/>
    </row>
    <row r="46" spans="1:9" ht="12.5" x14ac:dyDescent="0.25">
      <c r="A46" s="68" t="s">
        <v>122</v>
      </c>
      <c r="B46" s="101" t="s">
        <v>999</v>
      </c>
      <c r="C46" s="70" t="s">
        <v>87</v>
      </c>
      <c r="D46" s="102">
        <v>100</v>
      </c>
      <c r="E46" s="72"/>
      <c r="F46" s="60">
        <f>D46*E46</f>
        <v>0</v>
      </c>
      <c r="H46" s="878"/>
    </row>
    <row r="47" spans="1:9" ht="12.5" x14ac:dyDescent="0.25">
      <c r="A47" s="84" t="s">
        <v>1000</v>
      </c>
      <c r="B47" s="103" t="s">
        <v>1001</v>
      </c>
      <c r="C47" s="74" t="s">
        <v>87</v>
      </c>
      <c r="D47" s="88">
        <v>300</v>
      </c>
      <c r="E47" s="104"/>
      <c r="F47" s="60">
        <f>D47*E47</f>
        <v>0</v>
      </c>
      <c r="H47" s="878"/>
    </row>
    <row r="48" spans="1:9" ht="12.5" x14ac:dyDescent="0.25">
      <c r="A48" s="84" t="s">
        <v>1002</v>
      </c>
      <c r="B48" s="87" t="s">
        <v>997</v>
      </c>
      <c r="C48" s="74" t="s">
        <v>87</v>
      </c>
      <c r="D48" s="88">
        <v>120</v>
      </c>
      <c r="E48" s="104"/>
      <c r="F48" s="60">
        <f>D48*E48</f>
        <v>0</v>
      </c>
      <c r="H48" s="878"/>
      <c r="I48" s="879"/>
    </row>
    <row r="49" spans="1:6" ht="37.5" x14ac:dyDescent="0.25">
      <c r="A49" s="954" t="s">
        <v>1078</v>
      </c>
      <c r="B49" s="313" t="s">
        <v>696</v>
      </c>
      <c r="C49" s="314" t="s">
        <v>432</v>
      </c>
      <c r="D49" s="314">
        <v>265</v>
      </c>
      <c r="E49" s="949"/>
      <c r="F49" s="952">
        <f>D49*E49</f>
        <v>0</v>
      </c>
    </row>
    <row r="50" spans="1:6" ht="13" x14ac:dyDescent="0.25">
      <c r="A50" s="106"/>
      <c r="B50" s="107" t="s">
        <v>36</v>
      </c>
      <c r="C50" s="106"/>
      <c r="D50" s="108"/>
      <c r="E50" s="109"/>
      <c r="F50" s="110"/>
    </row>
    <row r="51" spans="1:6" ht="25" x14ac:dyDescent="0.25">
      <c r="A51" s="106"/>
      <c r="B51" s="111" t="s">
        <v>1003</v>
      </c>
      <c r="C51" s="106"/>
      <c r="D51" s="108"/>
      <c r="E51" s="109"/>
      <c r="F51" s="110"/>
    </row>
    <row r="52" spans="1:6" ht="12.5" x14ac:dyDescent="0.25">
      <c r="A52" s="106" t="s">
        <v>1004</v>
      </c>
      <c r="B52" s="112" t="s">
        <v>1005</v>
      </c>
      <c r="C52" s="106" t="s">
        <v>87</v>
      </c>
      <c r="D52" s="113">
        <v>400</v>
      </c>
      <c r="E52" s="109"/>
      <c r="F52" s="60">
        <f>D52*E52</f>
        <v>0</v>
      </c>
    </row>
    <row r="53" spans="1:6" ht="12.5" x14ac:dyDescent="0.25">
      <c r="A53" s="106"/>
      <c r="B53" s="112"/>
      <c r="C53" s="106"/>
      <c r="D53" s="113"/>
      <c r="E53" s="109"/>
      <c r="F53" s="60"/>
    </row>
    <row r="54" spans="1:6" ht="13" x14ac:dyDescent="0.25">
      <c r="A54" s="106"/>
      <c r="B54" s="114" t="s">
        <v>37</v>
      </c>
      <c r="C54" s="70"/>
      <c r="D54" s="115"/>
      <c r="E54" s="116"/>
      <c r="F54" s="110"/>
    </row>
    <row r="55" spans="1:6" ht="13" x14ac:dyDescent="0.25">
      <c r="A55" s="106"/>
      <c r="B55" s="114" t="s">
        <v>77</v>
      </c>
      <c r="C55" s="70"/>
      <c r="D55" s="115"/>
      <c r="E55" s="116"/>
      <c r="F55" s="110"/>
    </row>
    <row r="56" spans="1:6" ht="13" x14ac:dyDescent="0.25">
      <c r="A56" s="106"/>
      <c r="B56" s="117" t="s">
        <v>1006</v>
      </c>
      <c r="C56" s="70"/>
      <c r="D56" s="115"/>
      <c r="E56" s="116"/>
      <c r="F56" s="110"/>
    </row>
    <row r="57" spans="1:6" ht="13" x14ac:dyDescent="0.25">
      <c r="A57" s="106"/>
      <c r="B57" s="118" t="s">
        <v>123</v>
      </c>
      <c r="C57" s="70"/>
      <c r="D57" s="115"/>
      <c r="E57" s="116"/>
      <c r="F57" s="110"/>
    </row>
    <row r="58" spans="1:6" ht="37.5" x14ac:dyDescent="0.25">
      <c r="A58" s="106"/>
      <c r="B58" s="119" t="s">
        <v>1007</v>
      </c>
      <c r="C58" s="106"/>
      <c r="D58" s="115"/>
      <c r="E58" s="120"/>
      <c r="F58" s="950"/>
    </row>
    <row r="59" spans="1:6" ht="12.5" x14ac:dyDescent="0.25">
      <c r="A59" s="106"/>
      <c r="B59" s="119"/>
      <c r="C59" s="70"/>
      <c r="D59" s="115"/>
      <c r="E59" s="120"/>
      <c r="F59" s="951"/>
    </row>
    <row r="60" spans="1:6" ht="12.5" x14ac:dyDescent="0.25">
      <c r="A60" s="106" t="s">
        <v>44</v>
      </c>
      <c r="B60" s="121" t="s">
        <v>125</v>
      </c>
      <c r="C60" s="70" t="s">
        <v>87</v>
      </c>
      <c r="D60" s="115">
        <v>55</v>
      </c>
      <c r="E60" s="122"/>
      <c r="F60" s="950">
        <f>D60*E60</f>
        <v>0</v>
      </c>
    </row>
    <row r="61" spans="1:6" ht="12.5" x14ac:dyDescent="0.25">
      <c r="A61" s="106"/>
      <c r="B61" s="123"/>
      <c r="C61" s="70"/>
      <c r="D61" s="115"/>
      <c r="E61" s="120"/>
      <c r="F61" s="110"/>
    </row>
    <row r="62" spans="1:6" ht="13" x14ac:dyDescent="0.25">
      <c r="A62" s="106"/>
      <c r="B62" s="118" t="s">
        <v>1079</v>
      </c>
      <c r="C62" s="70"/>
      <c r="D62" s="115"/>
      <c r="E62" s="120"/>
      <c r="F62" s="110"/>
    </row>
    <row r="63" spans="1:6" ht="37.5" x14ac:dyDescent="0.25">
      <c r="A63" s="106"/>
      <c r="B63" s="119" t="s">
        <v>1233</v>
      </c>
      <c r="C63" s="70"/>
      <c r="D63" s="115"/>
      <c r="E63" s="120"/>
      <c r="F63" s="110"/>
    </row>
    <row r="64" spans="1:6" ht="12.5" x14ac:dyDescent="0.25">
      <c r="A64" s="106" t="s">
        <v>1008</v>
      </c>
      <c r="B64" s="121" t="s">
        <v>125</v>
      </c>
      <c r="C64" s="70" t="s">
        <v>87</v>
      </c>
      <c r="D64" s="115">
        <v>350</v>
      </c>
      <c r="E64" s="122"/>
      <c r="F64" s="60">
        <f>D64*E64</f>
        <v>0</v>
      </c>
    </row>
    <row r="65" spans="1:9" ht="12.5" x14ac:dyDescent="0.25">
      <c r="A65" s="106"/>
      <c r="B65" s="121"/>
      <c r="C65" s="70"/>
      <c r="D65" s="115"/>
      <c r="E65" s="122"/>
      <c r="F65" s="60"/>
    </row>
    <row r="66" spans="1:9" ht="13" x14ac:dyDescent="0.25">
      <c r="A66" s="955" t="s">
        <v>119</v>
      </c>
      <c r="B66" s="124"/>
      <c r="C66" s="125"/>
      <c r="D66" s="126"/>
      <c r="E66" s="127"/>
      <c r="F66" s="128">
        <f>SUM(F18:F64)</f>
        <v>0</v>
      </c>
    </row>
    <row r="67" spans="1:9" ht="13.5" thickBot="1" x14ac:dyDescent="0.3">
      <c r="A67" s="956"/>
      <c r="B67" s="825"/>
      <c r="C67" s="826"/>
      <c r="D67" s="211"/>
      <c r="E67" s="827"/>
      <c r="F67" s="828"/>
    </row>
    <row r="68" spans="1:9" ht="26.5" thickBot="1" x14ac:dyDescent="0.3">
      <c r="A68" s="953" t="s">
        <v>72</v>
      </c>
      <c r="B68" s="801" t="s">
        <v>73</v>
      </c>
      <c r="C68" s="801" t="s">
        <v>74</v>
      </c>
      <c r="D68" s="801" t="s">
        <v>75</v>
      </c>
      <c r="E68" s="821" t="s">
        <v>1446</v>
      </c>
      <c r="F68" s="822" t="s">
        <v>1443</v>
      </c>
    </row>
    <row r="69" spans="1:9" ht="13" x14ac:dyDescent="0.25">
      <c r="A69" s="106"/>
      <c r="B69" s="129" t="s">
        <v>126</v>
      </c>
      <c r="C69" s="70"/>
      <c r="D69" s="115"/>
      <c r="E69" s="120"/>
      <c r="F69" s="110"/>
    </row>
    <row r="70" spans="1:9" ht="13" x14ac:dyDescent="0.25">
      <c r="A70" s="106"/>
      <c r="B70" s="118" t="s">
        <v>127</v>
      </c>
      <c r="C70" s="70"/>
      <c r="D70" s="115"/>
      <c r="E70" s="120"/>
      <c r="F70" s="110"/>
    </row>
    <row r="71" spans="1:9" ht="25" x14ac:dyDescent="0.25">
      <c r="A71" s="106"/>
      <c r="B71" s="130" t="s">
        <v>1009</v>
      </c>
      <c r="C71" s="70"/>
      <c r="D71" s="115"/>
      <c r="E71" s="120"/>
      <c r="F71" s="110"/>
    </row>
    <row r="72" spans="1:9" ht="12.5" x14ac:dyDescent="0.25">
      <c r="A72" s="131" t="s">
        <v>78</v>
      </c>
      <c r="B72" s="121" t="s">
        <v>128</v>
      </c>
      <c r="C72" s="70" t="s">
        <v>87</v>
      </c>
      <c r="D72" s="115">
        <f>D60</f>
        <v>55</v>
      </c>
      <c r="E72" s="122"/>
      <c r="F72" s="60">
        <f>D72*E72</f>
        <v>0</v>
      </c>
    </row>
    <row r="73" spans="1:9" ht="12.5" x14ac:dyDescent="0.25">
      <c r="A73" s="106"/>
      <c r="B73" s="121"/>
      <c r="C73" s="70"/>
      <c r="D73" s="115"/>
      <c r="E73" s="120"/>
      <c r="F73" s="110"/>
    </row>
    <row r="74" spans="1:9" ht="13" x14ac:dyDescent="0.25">
      <c r="A74" s="106"/>
      <c r="B74" s="114" t="s">
        <v>129</v>
      </c>
      <c r="C74" s="70"/>
      <c r="D74" s="115"/>
      <c r="E74" s="120"/>
      <c r="F74" s="110"/>
    </row>
    <row r="75" spans="1:9" ht="13" x14ac:dyDescent="0.25">
      <c r="A75" s="106"/>
      <c r="B75" s="117" t="s">
        <v>130</v>
      </c>
      <c r="C75" s="70"/>
      <c r="D75" s="115"/>
      <c r="E75" s="120"/>
      <c r="F75" s="110"/>
    </row>
    <row r="76" spans="1:9" ht="25" x14ac:dyDescent="0.25">
      <c r="A76" s="106"/>
      <c r="B76" s="119" t="s">
        <v>1234</v>
      </c>
      <c r="C76" s="70"/>
      <c r="D76" s="115"/>
      <c r="E76" s="120"/>
      <c r="F76" s="110"/>
    </row>
    <row r="77" spans="1:9" ht="12.5" x14ac:dyDescent="0.25">
      <c r="A77" s="131" t="s">
        <v>48</v>
      </c>
      <c r="B77" s="121" t="s">
        <v>1010</v>
      </c>
      <c r="C77" s="70" t="s">
        <v>87</v>
      </c>
      <c r="D77" s="115">
        <v>310</v>
      </c>
      <c r="E77" s="122"/>
      <c r="F77" s="60">
        <f>D77*E77</f>
        <v>0</v>
      </c>
    </row>
    <row r="78" spans="1:9" ht="12.5" x14ac:dyDescent="0.25">
      <c r="A78" s="106"/>
      <c r="B78" s="121"/>
      <c r="C78" s="70"/>
      <c r="D78" s="115"/>
      <c r="E78" s="120"/>
      <c r="F78" s="110"/>
      <c r="I78" s="877"/>
    </row>
    <row r="79" spans="1:9" ht="32.25" customHeight="1" x14ac:dyDescent="0.25">
      <c r="A79" s="106"/>
      <c r="B79" s="117" t="s">
        <v>1011</v>
      </c>
      <c r="C79" s="70"/>
      <c r="D79" s="115"/>
      <c r="E79" s="120"/>
      <c r="F79" s="110"/>
    </row>
    <row r="80" spans="1:9" ht="25" x14ac:dyDescent="0.25">
      <c r="A80" s="106"/>
      <c r="B80" s="119" t="s">
        <v>1235</v>
      </c>
      <c r="C80" s="70"/>
      <c r="D80" s="115"/>
      <c r="E80" s="120"/>
      <c r="F80" s="110"/>
    </row>
    <row r="81" spans="1:6" ht="12.5" x14ac:dyDescent="0.25">
      <c r="A81" s="131" t="s">
        <v>49</v>
      </c>
      <c r="B81" s="121" t="s">
        <v>1010</v>
      </c>
      <c r="C81" s="70" t="s">
        <v>87</v>
      </c>
      <c r="D81" s="115">
        <v>40</v>
      </c>
      <c r="E81" s="122"/>
      <c r="F81" s="60">
        <f>D81*E81</f>
        <v>0</v>
      </c>
    </row>
    <row r="82" spans="1:6" ht="12.5" x14ac:dyDescent="0.25">
      <c r="A82" s="106"/>
      <c r="B82" s="121"/>
      <c r="C82" s="70"/>
      <c r="D82" s="115"/>
      <c r="E82" s="120"/>
      <c r="F82" s="110"/>
    </row>
    <row r="83" spans="1:6" ht="13" x14ac:dyDescent="0.25">
      <c r="A83" s="106"/>
      <c r="B83" s="129" t="s">
        <v>132</v>
      </c>
      <c r="C83" s="70"/>
      <c r="D83" s="115"/>
      <c r="E83" s="120"/>
      <c r="F83" s="110"/>
    </row>
    <row r="84" spans="1:6" ht="13" x14ac:dyDescent="0.25">
      <c r="A84" s="106"/>
      <c r="B84" s="129"/>
      <c r="C84" s="70"/>
      <c r="D84" s="115"/>
      <c r="E84" s="116"/>
      <c r="F84" s="110"/>
    </row>
    <row r="85" spans="1:6" ht="13" x14ac:dyDescent="0.25">
      <c r="A85" s="70"/>
      <c r="B85" s="132" t="s">
        <v>1012</v>
      </c>
      <c r="C85" s="70"/>
      <c r="D85" s="133"/>
      <c r="E85" s="134"/>
      <c r="F85" s="135"/>
    </row>
    <row r="86" spans="1:6" ht="12.5" x14ac:dyDescent="0.25">
      <c r="A86" s="70"/>
      <c r="B86" s="136" t="s">
        <v>1013</v>
      </c>
      <c r="C86" s="70"/>
      <c r="D86" s="133"/>
      <c r="E86" s="134"/>
      <c r="F86" s="135"/>
    </row>
    <row r="87" spans="1:6" ht="12.5" x14ac:dyDescent="0.25">
      <c r="A87" s="70" t="s">
        <v>55</v>
      </c>
      <c r="B87" s="137" t="s">
        <v>18</v>
      </c>
      <c r="C87" s="70" t="s">
        <v>79</v>
      </c>
      <c r="D87" s="71">
        <v>340</v>
      </c>
      <c r="E87" s="138"/>
      <c r="F87" s="60">
        <f>D87*E87</f>
        <v>0</v>
      </c>
    </row>
    <row r="88" spans="1:6" ht="12.5" x14ac:dyDescent="0.25">
      <c r="A88" s="68"/>
      <c r="B88" s="139"/>
      <c r="C88" s="70"/>
      <c r="D88" s="71"/>
      <c r="E88" s="140"/>
      <c r="F88" s="141"/>
    </row>
    <row r="89" spans="1:6" ht="13" x14ac:dyDescent="0.25">
      <c r="A89" s="68"/>
      <c r="B89" s="142" t="s">
        <v>133</v>
      </c>
      <c r="C89" s="70"/>
      <c r="D89" s="71"/>
      <c r="E89" s="140"/>
      <c r="F89" s="141"/>
    </row>
    <row r="90" spans="1:6" ht="13" x14ac:dyDescent="0.25">
      <c r="A90" s="68"/>
      <c r="B90" s="143" t="s">
        <v>1014</v>
      </c>
      <c r="C90" s="70"/>
      <c r="D90" s="71"/>
      <c r="E90" s="140"/>
      <c r="F90" s="141"/>
    </row>
    <row r="91" spans="1:6" ht="25" x14ac:dyDescent="0.25">
      <c r="A91" s="68"/>
      <c r="B91" s="144" t="s">
        <v>1015</v>
      </c>
      <c r="C91" s="70"/>
      <c r="D91" s="71"/>
      <c r="E91" s="140"/>
      <c r="F91" s="141"/>
    </row>
    <row r="92" spans="1:6" ht="12.5" x14ac:dyDescent="0.25">
      <c r="A92" s="96" t="s">
        <v>80</v>
      </c>
      <c r="B92" s="145" t="s">
        <v>1016</v>
      </c>
      <c r="C92" s="106" t="s">
        <v>68</v>
      </c>
      <c r="D92" s="146">
        <v>55</v>
      </c>
      <c r="E92" s="147"/>
      <c r="F92" s="60">
        <f>D92*E92</f>
        <v>0</v>
      </c>
    </row>
    <row r="93" spans="1:6" ht="12.5" x14ac:dyDescent="0.25">
      <c r="A93" s="96"/>
      <c r="B93" s="145"/>
      <c r="C93" s="106"/>
      <c r="D93" s="146"/>
      <c r="E93" s="147"/>
      <c r="F93" s="148"/>
    </row>
    <row r="94" spans="1:6" ht="13" x14ac:dyDescent="0.25">
      <c r="A94" s="149"/>
      <c r="B94" s="150" t="s">
        <v>350</v>
      </c>
      <c r="C94" s="149"/>
      <c r="D94" s="151"/>
      <c r="E94" s="152"/>
      <c r="F94" s="153"/>
    </row>
    <row r="95" spans="1:6" ht="13" x14ac:dyDescent="0.25">
      <c r="A95" s="154"/>
      <c r="B95" s="155" t="s">
        <v>1017</v>
      </c>
      <c r="C95" s="154"/>
      <c r="D95" s="146"/>
      <c r="E95" s="156"/>
      <c r="F95" s="148"/>
    </row>
    <row r="96" spans="1:6" ht="12.5" x14ac:dyDescent="0.25">
      <c r="A96" s="154"/>
      <c r="B96" s="157" t="s">
        <v>1018</v>
      </c>
      <c r="C96" s="154"/>
      <c r="D96" s="146"/>
      <c r="E96" s="156"/>
      <c r="F96" s="148"/>
    </row>
    <row r="97" spans="1:6" ht="14.5" x14ac:dyDescent="0.25">
      <c r="A97" s="106" t="s">
        <v>1019</v>
      </c>
      <c r="B97" s="158" t="s">
        <v>1020</v>
      </c>
      <c r="C97" s="154" t="s">
        <v>432</v>
      </c>
      <c r="D97" s="146">
        <v>80</v>
      </c>
      <c r="E97" s="156"/>
      <c r="F97" s="60">
        <f>D97*E97</f>
        <v>0</v>
      </c>
    </row>
    <row r="98" spans="1:6" ht="12.5" x14ac:dyDescent="0.25">
      <c r="A98" s="159"/>
      <c r="B98" s="160"/>
      <c r="C98" s="161"/>
      <c r="D98" s="162"/>
      <c r="E98" s="122"/>
      <c r="F98" s="148"/>
    </row>
    <row r="99" spans="1:6" ht="13" x14ac:dyDescent="0.25">
      <c r="A99" s="163"/>
      <c r="B99" s="164" t="s">
        <v>59</v>
      </c>
      <c r="C99" s="165"/>
      <c r="D99" s="166"/>
      <c r="E99" s="167"/>
      <c r="F99" s="51"/>
    </row>
    <row r="100" spans="1:6" ht="12.5" x14ac:dyDescent="0.25">
      <c r="A100" s="163" t="s">
        <v>1021</v>
      </c>
      <c r="B100" s="168" t="s">
        <v>1022</v>
      </c>
      <c r="C100" s="165" t="s">
        <v>66</v>
      </c>
      <c r="D100" s="169">
        <v>30</v>
      </c>
      <c r="E100" s="167"/>
      <c r="F100" s="60">
        <f>D100*E100</f>
        <v>0</v>
      </c>
    </row>
    <row r="101" spans="1:6" ht="25" x14ac:dyDescent="0.25">
      <c r="A101" s="163" t="s">
        <v>1023</v>
      </c>
      <c r="B101" s="168" t="s">
        <v>1024</v>
      </c>
      <c r="C101" s="165" t="s">
        <v>432</v>
      </c>
      <c r="D101" s="169">
        <v>90</v>
      </c>
      <c r="E101" s="167"/>
      <c r="F101" s="60">
        <f>D101*E101</f>
        <v>0</v>
      </c>
    </row>
    <row r="102" spans="1:6" ht="12.5" x14ac:dyDescent="0.25">
      <c r="A102" s="159"/>
      <c r="B102" s="158"/>
      <c r="C102" s="170"/>
      <c r="D102" s="105"/>
      <c r="E102" s="171"/>
      <c r="F102" s="172"/>
    </row>
    <row r="103" spans="1:6" ht="13" x14ac:dyDescent="0.25">
      <c r="A103" s="173"/>
      <c r="B103" s="174" t="s">
        <v>101</v>
      </c>
      <c r="C103" s="175"/>
      <c r="D103" s="176"/>
      <c r="E103" s="177"/>
      <c r="F103" s="178"/>
    </row>
    <row r="104" spans="1:6" ht="13" x14ac:dyDescent="0.25">
      <c r="A104" s="173"/>
      <c r="B104" s="174"/>
      <c r="C104" s="52"/>
      <c r="D104" s="65"/>
      <c r="E104" s="63"/>
      <c r="F104" s="64"/>
    </row>
    <row r="105" spans="1:6" ht="13" x14ac:dyDescent="0.25">
      <c r="A105" s="52"/>
      <c r="B105" s="179" t="s">
        <v>1025</v>
      </c>
      <c r="C105" s="52"/>
      <c r="D105" s="65"/>
      <c r="E105" s="63"/>
      <c r="F105" s="64"/>
    </row>
    <row r="106" spans="1:6" ht="13" x14ac:dyDescent="0.25">
      <c r="A106" s="58"/>
      <c r="B106" s="180" t="s">
        <v>139</v>
      </c>
      <c r="C106" s="181"/>
      <c r="D106" s="182"/>
      <c r="E106" s="183"/>
      <c r="F106" s="61"/>
    </row>
    <row r="107" spans="1:6" ht="25" x14ac:dyDescent="0.25">
      <c r="A107" s="184"/>
      <c r="B107" s="100" t="s">
        <v>1026</v>
      </c>
      <c r="C107" s="58"/>
      <c r="D107" s="185"/>
      <c r="E107" s="186"/>
      <c r="F107" s="61"/>
    </row>
    <row r="108" spans="1:6" ht="12.5" x14ac:dyDescent="0.25">
      <c r="A108" s="58" t="s">
        <v>1027</v>
      </c>
      <c r="B108" s="187" t="s">
        <v>21</v>
      </c>
      <c r="C108" s="58" t="s">
        <v>294</v>
      </c>
      <c r="D108" s="185">
        <v>3</v>
      </c>
      <c r="E108" s="188"/>
      <c r="F108" s="60">
        <f>D108*E108</f>
        <v>0</v>
      </c>
    </row>
    <row r="109" spans="1:6" ht="12.5" x14ac:dyDescent="0.25">
      <c r="A109" s="189"/>
      <c r="B109" s="190"/>
      <c r="C109" s="189"/>
      <c r="D109" s="191"/>
      <c r="E109" s="192"/>
      <c r="F109" s="193"/>
    </row>
    <row r="110" spans="1:6" ht="13" x14ac:dyDescent="0.25">
      <c r="A110" s="194"/>
      <c r="B110" s="180" t="s">
        <v>134</v>
      </c>
      <c r="C110" s="52"/>
      <c r="D110" s="65"/>
      <c r="E110" s="192"/>
      <c r="F110" s="64"/>
    </row>
    <row r="111" spans="1:6" ht="50" x14ac:dyDescent="0.25">
      <c r="A111" s="70"/>
      <c r="B111" s="195" t="s">
        <v>1028</v>
      </c>
      <c r="C111" s="70"/>
      <c r="D111" s="98"/>
      <c r="E111" s="135"/>
      <c r="F111" s="64"/>
    </row>
    <row r="112" spans="1:6" ht="12.5" x14ac:dyDescent="0.25">
      <c r="A112" s="196" t="s">
        <v>668</v>
      </c>
      <c r="B112" s="137" t="s">
        <v>1236</v>
      </c>
      <c r="C112" s="70" t="s">
        <v>294</v>
      </c>
      <c r="D112" s="98">
        <v>2</v>
      </c>
      <c r="E112" s="197"/>
      <c r="F112" s="60">
        <f>D112*E112</f>
        <v>0</v>
      </c>
    </row>
    <row r="113" spans="1:6" ht="12.5" x14ac:dyDescent="0.25">
      <c r="A113" s="198" t="s">
        <v>674</v>
      </c>
      <c r="B113" s="199" t="s">
        <v>1237</v>
      </c>
      <c r="C113" s="200" t="s">
        <v>294</v>
      </c>
      <c r="D113" s="201">
        <v>2</v>
      </c>
      <c r="E113" s="202"/>
      <c r="F113" s="60">
        <f>D113*E113</f>
        <v>0</v>
      </c>
    </row>
    <row r="114" spans="1:6" ht="12.5" x14ac:dyDescent="0.25">
      <c r="A114" s="198" t="s">
        <v>673</v>
      </c>
      <c r="B114" s="199" t="s">
        <v>1238</v>
      </c>
      <c r="C114" s="200" t="s">
        <v>294</v>
      </c>
      <c r="D114" s="201">
        <v>2</v>
      </c>
      <c r="E114" s="202"/>
      <c r="F114" s="60">
        <f>D114*E114</f>
        <v>0</v>
      </c>
    </row>
    <row r="115" spans="1:6" ht="12.5" x14ac:dyDescent="0.25">
      <c r="A115" s="198"/>
      <c r="B115" s="199"/>
      <c r="C115" s="200"/>
      <c r="D115" s="201"/>
      <c r="E115" s="204"/>
      <c r="F115" s="203"/>
    </row>
    <row r="116" spans="1:6" ht="13" x14ac:dyDescent="0.25">
      <c r="A116" s="196"/>
      <c r="B116" s="205" t="s">
        <v>70</v>
      </c>
      <c r="C116" s="70"/>
      <c r="D116" s="98"/>
      <c r="E116" s="206"/>
      <c r="F116" s="64"/>
    </row>
    <row r="117" spans="1:6" ht="37.5" x14ac:dyDescent="0.25">
      <c r="A117" s="58"/>
      <c r="B117" s="207" t="s">
        <v>1030</v>
      </c>
      <c r="C117" s="58"/>
      <c r="D117" s="208"/>
      <c r="E117" s="60"/>
      <c r="F117" s="61"/>
    </row>
    <row r="118" spans="1:6" ht="12.5" x14ac:dyDescent="0.25">
      <c r="A118" s="58" t="s">
        <v>1031</v>
      </c>
      <c r="B118" s="139" t="s">
        <v>21</v>
      </c>
      <c r="C118" s="58" t="s">
        <v>294</v>
      </c>
      <c r="D118" s="185">
        <v>2</v>
      </c>
      <c r="E118" s="156"/>
      <c r="F118" s="60">
        <f>D118*E118</f>
        <v>0</v>
      </c>
    </row>
    <row r="119" spans="1:6" ht="12.5" x14ac:dyDescent="0.25">
      <c r="A119" s="58"/>
      <c r="B119" s="139"/>
      <c r="C119" s="58"/>
      <c r="D119" s="185"/>
      <c r="E119" s="156"/>
      <c r="F119" s="60"/>
    </row>
    <row r="120" spans="1:6" ht="13.5" thickBot="1" x14ac:dyDescent="0.3">
      <c r="A120" s="955" t="s">
        <v>119</v>
      </c>
      <c r="B120" s="124"/>
      <c r="C120" s="125"/>
      <c r="D120" s="126"/>
      <c r="E120" s="127"/>
      <c r="F120" s="128">
        <f>SUM(F71:F118)</f>
        <v>0</v>
      </c>
    </row>
    <row r="121" spans="1:6" ht="26.5" thickBot="1" x14ac:dyDescent="0.3">
      <c r="A121" s="953" t="s">
        <v>72</v>
      </c>
      <c r="B121" s="801" t="s">
        <v>73</v>
      </c>
      <c r="C121" s="801" t="s">
        <v>74</v>
      </c>
      <c r="D121" s="801" t="s">
        <v>75</v>
      </c>
      <c r="E121" s="821" t="s">
        <v>1446</v>
      </c>
      <c r="F121" s="822" t="s">
        <v>1443</v>
      </c>
    </row>
    <row r="122" spans="1:6" ht="13" x14ac:dyDescent="0.25">
      <c r="A122" s="189"/>
      <c r="B122" s="209" t="s">
        <v>171</v>
      </c>
      <c r="C122" s="210"/>
      <c r="D122" s="211"/>
      <c r="E122" s="212"/>
      <c r="F122" s="213"/>
    </row>
    <row r="123" spans="1:6" ht="13" x14ac:dyDescent="0.25">
      <c r="A123" s="189"/>
      <c r="B123" s="214" t="s">
        <v>678</v>
      </c>
      <c r="C123" s="189"/>
      <c r="D123" s="215"/>
      <c r="E123" s="216"/>
      <c r="F123" s="217"/>
    </row>
    <row r="124" spans="1:6" ht="12.5" x14ac:dyDescent="0.25">
      <c r="A124" s="189"/>
      <c r="B124" s="218" t="s">
        <v>1032</v>
      </c>
      <c r="C124" s="189"/>
      <c r="D124" s="219"/>
      <c r="E124" s="220"/>
      <c r="F124" s="83"/>
    </row>
    <row r="125" spans="1:6" ht="12.5" x14ac:dyDescent="0.25">
      <c r="A125" s="189" t="s">
        <v>679</v>
      </c>
      <c r="B125" s="190" t="s">
        <v>247</v>
      </c>
      <c r="C125" s="189" t="s">
        <v>294</v>
      </c>
      <c r="D125" s="191">
        <v>2</v>
      </c>
      <c r="E125" s="221"/>
      <c r="F125" s="60">
        <f>D125*E125</f>
        <v>0</v>
      </c>
    </row>
    <row r="126" spans="1:6" ht="12.5" x14ac:dyDescent="0.25">
      <c r="A126" s="189"/>
      <c r="B126" s="190"/>
      <c r="C126" s="189"/>
      <c r="D126" s="191"/>
      <c r="E126" s="192"/>
      <c r="F126" s="193"/>
    </row>
    <row r="127" spans="1:6" ht="13" x14ac:dyDescent="0.25">
      <c r="A127" s="68"/>
      <c r="B127" s="222" t="s">
        <v>1034</v>
      </c>
      <c r="C127" s="70"/>
      <c r="D127" s="71"/>
      <c r="E127" s="223"/>
      <c r="F127" s="56"/>
    </row>
    <row r="128" spans="1:6" ht="12.5" x14ac:dyDescent="0.25">
      <c r="A128" s="68" t="s">
        <v>1035</v>
      </c>
      <c r="B128" s="224" t="s">
        <v>1239</v>
      </c>
      <c r="C128" s="70" t="s">
        <v>294</v>
      </c>
      <c r="D128" s="225">
        <v>2</v>
      </c>
      <c r="E128" s="223"/>
      <c r="F128" s="60">
        <f>D128*E128</f>
        <v>0</v>
      </c>
    </row>
    <row r="129" spans="1:6" ht="12.5" x14ac:dyDescent="0.25">
      <c r="A129" s="189"/>
      <c r="B129" s="190"/>
      <c r="C129" s="189"/>
      <c r="D129" s="191"/>
      <c r="E129" s="192"/>
      <c r="F129" s="193"/>
    </row>
    <row r="130" spans="1:6" customFormat="1" ht="13" x14ac:dyDescent="0.3">
      <c r="A130" s="957"/>
      <c r="B130" s="349" t="s">
        <v>222</v>
      </c>
      <c r="C130" s="41"/>
      <c r="D130" s="41"/>
      <c r="E130" s="642"/>
      <c r="F130" s="298"/>
    </row>
    <row r="131" spans="1:6" customFormat="1" ht="13" x14ac:dyDescent="0.3">
      <c r="A131" s="957"/>
      <c r="B131" s="349"/>
      <c r="C131" s="41"/>
      <c r="D131" s="41"/>
      <c r="E131" s="642"/>
      <c r="F131" s="298"/>
    </row>
    <row r="132" spans="1:6" customFormat="1" ht="12.5" x14ac:dyDescent="0.25">
      <c r="A132" s="957" t="s">
        <v>223</v>
      </c>
      <c r="B132" s="43" t="s">
        <v>224</v>
      </c>
      <c r="C132" s="41" t="s">
        <v>87</v>
      </c>
      <c r="D132" s="41">
        <v>50</v>
      </c>
      <c r="E132" s="436"/>
      <c r="F132" s="437">
        <f>D132*E132</f>
        <v>0</v>
      </c>
    </row>
    <row r="133" spans="1:6" ht="12.5" x14ac:dyDescent="0.25">
      <c r="A133" s="70"/>
      <c r="B133" s="229"/>
      <c r="C133" s="74"/>
      <c r="D133" s="230"/>
      <c r="E133" s="231"/>
      <c r="F133" s="64"/>
    </row>
    <row r="134" spans="1:6" ht="13" x14ac:dyDescent="0.25">
      <c r="A134" s="70"/>
      <c r="B134" s="232" t="s">
        <v>1039</v>
      </c>
      <c r="C134" s="70"/>
      <c r="D134" s="98"/>
      <c r="E134" s="138"/>
      <c r="F134" s="64"/>
    </row>
    <row r="135" spans="1:6" ht="25" x14ac:dyDescent="0.25">
      <c r="A135" s="70" t="s">
        <v>1401</v>
      </c>
      <c r="B135" s="233" t="s">
        <v>1040</v>
      </c>
      <c r="C135" s="74" t="s">
        <v>294</v>
      </c>
      <c r="D135" s="230">
        <v>1</v>
      </c>
      <c r="E135" s="231"/>
      <c r="F135" s="60">
        <f>D135*E135</f>
        <v>0</v>
      </c>
    </row>
    <row r="136" spans="1:6" ht="12.5" x14ac:dyDescent="0.25">
      <c r="A136" s="70" t="s">
        <v>1401</v>
      </c>
      <c r="B136" s="233" t="s">
        <v>1041</v>
      </c>
      <c r="C136" s="74" t="s">
        <v>294</v>
      </c>
      <c r="D136" s="230">
        <v>1</v>
      </c>
      <c r="E136" s="231"/>
      <c r="F136" s="60">
        <f>D136*E136</f>
        <v>0</v>
      </c>
    </row>
    <row r="137" spans="1:6" ht="25" x14ac:dyDescent="0.25">
      <c r="A137" s="70" t="s">
        <v>1401</v>
      </c>
      <c r="B137" s="233" t="s">
        <v>1042</v>
      </c>
      <c r="C137" s="74" t="s">
        <v>294</v>
      </c>
      <c r="D137" s="230">
        <v>2</v>
      </c>
      <c r="E137" s="231"/>
      <c r="F137" s="60">
        <f>D137*E137</f>
        <v>0</v>
      </c>
    </row>
    <row r="138" spans="1:6" ht="12.5" x14ac:dyDescent="0.25">
      <c r="A138" s="70"/>
      <c r="B138" s="233"/>
      <c r="C138" s="234"/>
      <c r="D138" s="235"/>
      <c r="E138" s="236"/>
      <c r="F138" s="64"/>
    </row>
    <row r="139" spans="1:6" ht="13" x14ac:dyDescent="0.25">
      <c r="A139" s="70"/>
      <c r="B139" s="237" t="s">
        <v>1043</v>
      </c>
      <c r="C139" s="74"/>
      <c r="D139" s="230"/>
      <c r="E139" s="231"/>
      <c r="F139" s="64"/>
    </row>
    <row r="140" spans="1:6" ht="25" x14ac:dyDescent="0.25">
      <c r="A140" s="70" t="s">
        <v>1401</v>
      </c>
      <c r="B140" s="238" t="s">
        <v>1044</v>
      </c>
      <c r="C140" s="74" t="s">
        <v>294</v>
      </c>
      <c r="D140" s="230">
        <v>2</v>
      </c>
      <c r="E140" s="231"/>
      <c r="F140" s="60">
        <f>D140*E140</f>
        <v>0</v>
      </c>
    </row>
    <row r="141" spans="1:6" ht="12.5" x14ac:dyDescent="0.25">
      <c r="A141" s="70"/>
      <c r="B141" s="229"/>
      <c r="C141" s="74"/>
      <c r="D141" s="230"/>
      <c r="E141" s="239"/>
      <c r="F141" s="64"/>
    </row>
    <row r="142" spans="1:6" ht="13" x14ac:dyDescent="0.25">
      <c r="A142" s="70"/>
      <c r="B142" s="237" t="s">
        <v>1045</v>
      </c>
      <c r="C142" s="74"/>
      <c r="D142" s="230"/>
      <c r="E142" s="231"/>
      <c r="F142" s="64"/>
    </row>
    <row r="143" spans="1:6" ht="25" x14ac:dyDescent="0.25">
      <c r="A143" s="70" t="s">
        <v>1401</v>
      </c>
      <c r="B143" s="671" t="s">
        <v>1429</v>
      </c>
      <c r="C143" s="74" t="s">
        <v>294</v>
      </c>
      <c r="D143" s="230">
        <v>1</v>
      </c>
      <c r="E143" s="231"/>
      <c r="F143" s="60">
        <f>D143*E143</f>
        <v>0</v>
      </c>
    </row>
    <row r="144" spans="1:6" ht="12.5" x14ac:dyDescent="0.25">
      <c r="A144" s="70"/>
      <c r="B144" s="77"/>
      <c r="C144" s="74"/>
      <c r="D144" s="230"/>
      <c r="E144" s="239"/>
      <c r="F144" s="64"/>
    </row>
    <row r="145" spans="1:6" ht="12.5" x14ac:dyDescent="0.25">
      <c r="A145" s="70"/>
      <c r="B145" s="101"/>
      <c r="C145" s="74"/>
      <c r="D145" s="230"/>
      <c r="E145" s="231"/>
      <c r="F145" s="64"/>
    </row>
    <row r="146" spans="1:6" ht="12.5" x14ac:dyDescent="0.25">
      <c r="A146" s="70"/>
      <c r="B146" s="101"/>
      <c r="C146" s="70"/>
      <c r="D146" s="71"/>
      <c r="E146" s="138"/>
      <c r="F146" s="64"/>
    </row>
    <row r="147" spans="1:6" ht="13" x14ac:dyDescent="0.25">
      <c r="A147" s="70"/>
      <c r="B147" s="237"/>
      <c r="C147" s="74"/>
      <c r="D147" s="230"/>
      <c r="E147" s="231"/>
      <c r="F147" s="64"/>
    </row>
    <row r="148" spans="1:6" ht="15" customHeight="1" x14ac:dyDescent="0.25">
      <c r="A148" s="70"/>
      <c r="B148" s="233"/>
      <c r="C148" s="74"/>
      <c r="D148" s="230"/>
      <c r="E148" s="231"/>
      <c r="F148" s="64"/>
    </row>
    <row r="149" spans="1:6" ht="13.5" thickBot="1" x14ac:dyDescent="0.3">
      <c r="A149" s="955" t="s">
        <v>119</v>
      </c>
      <c r="B149" s="124"/>
      <c r="C149" s="125"/>
      <c r="D149" s="126"/>
      <c r="E149" s="127"/>
      <c r="F149" s="128">
        <f>SUM(F125:F143)</f>
        <v>0</v>
      </c>
    </row>
    <row r="150" spans="1:6" ht="26.5" thickBot="1" x14ac:dyDescent="0.3">
      <c r="A150" s="953" t="s">
        <v>72</v>
      </c>
      <c r="B150" s="801" t="s">
        <v>73</v>
      </c>
      <c r="C150" s="801" t="s">
        <v>74</v>
      </c>
      <c r="D150" s="801" t="s">
        <v>75</v>
      </c>
      <c r="E150" s="821" t="s">
        <v>1446</v>
      </c>
      <c r="F150" s="822" t="s">
        <v>1443</v>
      </c>
    </row>
    <row r="151" spans="1:6" ht="13" x14ac:dyDescent="0.25">
      <c r="A151" s="70"/>
      <c r="B151" s="48" t="s">
        <v>983</v>
      </c>
      <c r="C151" s="240"/>
      <c r="D151" s="241"/>
      <c r="E151" s="242"/>
      <c r="F151" s="243"/>
    </row>
    <row r="152" spans="1:6" ht="13" x14ac:dyDescent="0.25">
      <c r="A152" s="70"/>
      <c r="B152" s="48"/>
      <c r="C152" s="240"/>
      <c r="D152" s="241"/>
      <c r="E152" s="242"/>
      <c r="F152" s="243"/>
    </row>
    <row r="153" spans="1:6" ht="13" x14ac:dyDescent="0.3">
      <c r="A153" s="70"/>
      <c r="B153" s="244" t="s">
        <v>1046</v>
      </c>
      <c r="C153" s="240"/>
      <c r="D153" s="241"/>
      <c r="E153" s="242"/>
      <c r="F153" s="243"/>
    </row>
    <row r="154" spans="1:6" ht="12.5" x14ac:dyDescent="0.25">
      <c r="A154" s="70"/>
      <c r="B154" s="245" t="s">
        <v>1047</v>
      </c>
      <c r="C154" s="240"/>
      <c r="D154" s="241"/>
      <c r="E154" s="242"/>
      <c r="F154" s="243">
        <f>F66</f>
        <v>0</v>
      </c>
    </row>
    <row r="155" spans="1:6" ht="15" customHeight="1" x14ac:dyDescent="0.25">
      <c r="A155" s="70"/>
      <c r="B155" s="245" t="s">
        <v>1048</v>
      </c>
      <c r="C155" s="240"/>
      <c r="D155" s="241"/>
      <c r="E155" s="242"/>
      <c r="F155" s="243">
        <f>F120</f>
        <v>0</v>
      </c>
    </row>
    <row r="156" spans="1:6" ht="15" customHeight="1" x14ac:dyDescent="0.25">
      <c r="A156" s="70"/>
      <c r="B156" s="245" t="s">
        <v>1049</v>
      </c>
      <c r="C156" s="240"/>
      <c r="D156" s="241"/>
      <c r="E156" s="242"/>
      <c r="F156" s="243">
        <f>F149</f>
        <v>0</v>
      </c>
    </row>
    <row r="157" spans="1:6" ht="15" customHeight="1" x14ac:dyDescent="0.25">
      <c r="A157" s="70"/>
      <c r="B157" s="245"/>
      <c r="C157" s="70"/>
      <c r="D157" s="71"/>
      <c r="E157" s="138"/>
      <c r="F157" s="64"/>
    </row>
    <row r="158" spans="1:6" ht="15" customHeight="1" x14ac:dyDescent="0.25">
      <c r="A158" s="70"/>
      <c r="B158" s="101"/>
      <c r="C158" s="70"/>
      <c r="D158" s="71"/>
      <c r="E158" s="138"/>
      <c r="F158" s="64"/>
    </row>
    <row r="159" spans="1:6" ht="15" customHeight="1" x14ac:dyDescent="0.25">
      <c r="A159" s="70"/>
      <c r="B159" s="101"/>
      <c r="C159" s="70"/>
      <c r="D159" s="71"/>
      <c r="E159" s="138"/>
      <c r="F159" s="64"/>
    </row>
    <row r="160" spans="1:6" ht="15" customHeight="1" x14ac:dyDescent="0.25">
      <c r="A160" s="70"/>
      <c r="B160" s="101"/>
      <c r="C160" s="70"/>
      <c r="D160" s="71"/>
      <c r="E160" s="138"/>
      <c r="F160" s="64"/>
    </row>
    <row r="161" spans="1:6" ht="15" customHeight="1" x14ac:dyDescent="0.25">
      <c r="A161" s="70"/>
      <c r="B161" s="101"/>
      <c r="C161" s="70"/>
      <c r="D161" s="71"/>
      <c r="E161" s="138"/>
      <c r="F161" s="64"/>
    </row>
    <row r="162" spans="1:6" ht="15" customHeight="1" x14ac:dyDescent="0.25">
      <c r="A162" s="70"/>
      <c r="B162" s="101"/>
      <c r="C162" s="70"/>
      <c r="D162" s="71"/>
      <c r="E162" s="138"/>
      <c r="F162" s="64"/>
    </row>
    <row r="163" spans="1:6" ht="15" customHeight="1" x14ac:dyDescent="0.25">
      <c r="A163" s="70"/>
      <c r="B163" s="101"/>
      <c r="C163" s="70"/>
      <c r="D163" s="71"/>
      <c r="E163" s="138"/>
      <c r="F163" s="64"/>
    </row>
    <row r="164" spans="1:6" ht="15" customHeight="1" x14ac:dyDescent="0.25">
      <c r="A164" s="70"/>
      <c r="B164" s="101"/>
      <c r="C164" s="70"/>
      <c r="D164" s="71"/>
      <c r="E164" s="138"/>
      <c r="F164" s="64"/>
    </row>
    <row r="165" spans="1:6" ht="15" customHeight="1" x14ac:dyDescent="0.25">
      <c r="A165" s="70"/>
      <c r="B165" s="101"/>
      <c r="C165" s="70"/>
      <c r="D165" s="71"/>
      <c r="E165" s="138"/>
      <c r="F165" s="64"/>
    </row>
    <row r="166" spans="1:6" ht="15" customHeight="1" x14ac:dyDescent="0.25">
      <c r="A166" s="70"/>
      <c r="B166" s="101"/>
      <c r="C166" s="70"/>
      <c r="D166" s="71"/>
      <c r="E166" s="138"/>
      <c r="F166" s="64"/>
    </row>
    <row r="167" spans="1:6" ht="15" customHeight="1" x14ac:dyDescent="0.25">
      <c r="A167" s="70"/>
      <c r="B167" s="101"/>
      <c r="C167" s="70"/>
      <c r="D167" s="71"/>
      <c r="E167" s="138"/>
      <c r="F167" s="64"/>
    </row>
    <row r="168" spans="1:6" ht="15" customHeight="1" x14ac:dyDescent="0.25">
      <c r="A168" s="70"/>
      <c r="B168" s="101"/>
      <c r="C168" s="70"/>
      <c r="D168" s="71"/>
      <c r="E168" s="138"/>
      <c r="F168" s="64"/>
    </row>
    <row r="169" spans="1:6" ht="32.25" customHeight="1" x14ac:dyDescent="0.25">
      <c r="A169" s="70"/>
      <c r="B169" s="101"/>
      <c r="C169" s="70"/>
      <c r="D169" s="71"/>
      <c r="E169" s="138"/>
      <c r="F169" s="64"/>
    </row>
    <row r="170" spans="1:6" ht="32.25" customHeight="1" x14ac:dyDescent="0.25">
      <c r="A170" s="70"/>
      <c r="B170" s="101"/>
      <c r="C170" s="70"/>
      <c r="D170" s="71"/>
      <c r="E170" s="138"/>
      <c r="F170" s="64"/>
    </row>
    <row r="171" spans="1:6" ht="32.25" customHeight="1" x14ac:dyDescent="0.25">
      <c r="A171" s="106"/>
      <c r="B171" s="112"/>
      <c r="C171" s="106"/>
      <c r="D171" s="146"/>
      <c r="E171" s="109"/>
      <c r="F171" s="246"/>
    </row>
    <row r="172" spans="1:6" ht="32.25" customHeight="1" x14ac:dyDescent="0.25">
      <c r="A172" s="106"/>
      <c r="B172" s="112"/>
      <c r="C172" s="106"/>
      <c r="D172" s="146"/>
      <c r="E172" s="109"/>
      <c r="F172" s="246"/>
    </row>
    <row r="173" spans="1:6" ht="32.25" customHeight="1" x14ac:dyDescent="0.25">
      <c r="A173" s="106"/>
      <c r="B173" s="247"/>
      <c r="C173" s="106"/>
      <c r="D173" s="146"/>
      <c r="E173" s="109"/>
      <c r="F173" s="246"/>
    </row>
    <row r="174" spans="1:6" ht="32.25" customHeight="1" x14ac:dyDescent="0.25">
      <c r="A174" s="106"/>
      <c r="B174" s="247"/>
      <c r="C174" s="106"/>
      <c r="D174" s="146"/>
      <c r="E174" s="109"/>
      <c r="F174" s="246"/>
    </row>
    <row r="175" spans="1:6" ht="32.25" customHeight="1" x14ac:dyDescent="0.25">
      <c r="A175" s="106"/>
      <c r="B175" s="247"/>
      <c r="C175" s="106"/>
      <c r="D175" s="146"/>
      <c r="E175" s="109"/>
      <c r="F175" s="246"/>
    </row>
    <row r="176" spans="1:6" ht="32.25" customHeight="1" x14ac:dyDescent="0.25">
      <c r="A176" s="106"/>
      <c r="B176" s="247"/>
      <c r="C176" s="106"/>
      <c r="D176" s="146"/>
      <c r="E176" s="109"/>
      <c r="F176" s="246"/>
    </row>
    <row r="177" spans="1:9" ht="32.25" customHeight="1" x14ac:dyDescent="0.25">
      <c r="A177" s="106"/>
      <c r="B177" s="248"/>
      <c r="C177" s="106"/>
      <c r="D177" s="146"/>
      <c r="E177" s="109"/>
      <c r="F177" s="246"/>
    </row>
    <row r="178" spans="1:9" ht="32.25" customHeight="1" x14ac:dyDescent="0.25">
      <c r="A178" s="106"/>
      <c r="B178" s="248"/>
      <c r="C178" s="106"/>
      <c r="D178" s="146"/>
      <c r="E178" s="109"/>
      <c r="F178" s="246"/>
    </row>
    <row r="179" spans="1:9" ht="32.25" customHeight="1" x14ac:dyDescent="0.25">
      <c r="A179" s="106"/>
      <c r="B179" s="248"/>
      <c r="C179" s="106"/>
      <c r="D179" s="146"/>
      <c r="E179" s="109"/>
      <c r="F179" s="246"/>
    </row>
    <row r="180" spans="1:9" ht="12.5" x14ac:dyDescent="0.25">
      <c r="A180" s="106"/>
      <c r="B180" s="248"/>
      <c r="C180" s="106"/>
      <c r="D180" s="146"/>
      <c r="E180" s="109"/>
      <c r="F180" s="246"/>
    </row>
    <row r="181" spans="1:9" ht="12.5" x14ac:dyDescent="0.25">
      <c r="A181" s="106"/>
      <c r="B181" s="248"/>
      <c r="C181" s="106"/>
      <c r="D181" s="146"/>
      <c r="E181" s="109"/>
      <c r="F181" s="246"/>
    </row>
    <row r="182" spans="1:9" ht="12.5" x14ac:dyDescent="0.25">
      <c r="A182" s="106"/>
      <c r="B182" s="248"/>
      <c r="C182" s="106"/>
      <c r="D182" s="146"/>
      <c r="E182" s="109"/>
      <c r="F182" s="246"/>
    </row>
    <row r="183" spans="1:9" ht="12.5" x14ac:dyDescent="0.25">
      <c r="A183" s="106"/>
      <c r="B183" s="248"/>
      <c r="C183" s="106"/>
      <c r="D183" s="146"/>
      <c r="E183" s="109"/>
      <c r="F183" s="246"/>
    </row>
    <row r="184" spans="1:9" ht="12.5" x14ac:dyDescent="0.25">
      <c r="A184" s="106"/>
      <c r="B184" s="248"/>
      <c r="C184" s="106"/>
      <c r="D184" s="106"/>
      <c r="E184" s="109"/>
      <c r="F184" s="246"/>
    </row>
    <row r="185" spans="1:9" ht="32.25" customHeight="1" x14ac:dyDescent="0.25">
      <c r="A185" s="1146" t="s">
        <v>1050</v>
      </c>
      <c r="B185" s="1147"/>
      <c r="C185" s="249"/>
      <c r="D185" s="249"/>
      <c r="E185" s="250"/>
      <c r="F185" s="251">
        <f>SUM(F154:F156)</f>
        <v>0</v>
      </c>
      <c r="H185" s="878"/>
      <c r="I185" s="880"/>
    </row>
  </sheetData>
  <mergeCells count="3">
    <mergeCell ref="A1:F1"/>
    <mergeCell ref="A185:B185"/>
    <mergeCell ref="A2:F2"/>
  </mergeCells>
  <printOptions horizontalCentered="1"/>
  <pageMargins left="0" right="9.8379629629629633E-3" top="0.511811023622047" bottom="0.71687500000000004" header="0.35433070866141703" footer="0.23622047244094499"/>
  <pageSetup paperSize="9" scale="67" orientation="portrait" cellComments="asDisplayed" horizontalDpi="4294967292" r:id="rId1"/>
  <headerFooter alignWithMargins="0">
    <oddHeader xml:space="preserve">&amp;R&amp;P
</oddHeader>
    <oddFooter>&amp;CPage &amp;P of &amp;N</oddFooter>
  </headerFooter>
  <rowBreaks count="3" manualBreakCount="3">
    <brk id="66" max="5" man="1"/>
    <brk id="120" max="5" man="1"/>
    <brk id="149"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6" sqref="A16:F16"/>
    </sheetView>
  </sheetViews>
  <sheetFormatPr defaultRowHeight="12.5" x14ac:dyDescent="0.25"/>
  <sheetData>
    <row r="16" spans="1:6" s="15" customFormat="1" ht="13" x14ac:dyDescent="0.3">
      <c r="A16" s="1142" t="s">
        <v>1700</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1"/>
  <sheetViews>
    <sheetView view="pageBreakPreview" zoomScaleNormal="100" zoomScaleSheetLayoutView="100" workbookViewId="0">
      <selection activeCell="F10" sqref="F10"/>
    </sheetView>
  </sheetViews>
  <sheetFormatPr defaultRowHeight="12.5" x14ac:dyDescent="0.25"/>
  <cols>
    <col min="1" max="1" width="9.36328125" style="5" customWidth="1"/>
    <col min="2" max="2" width="34.36328125" customWidth="1"/>
    <col min="3" max="3" width="5.90625" customWidth="1"/>
    <col min="4" max="4" width="13.08984375" customWidth="1"/>
    <col min="5" max="5" width="12.54296875" style="690" customWidth="1"/>
    <col min="6" max="6" width="13.36328125" style="31" customWidth="1"/>
    <col min="256" max="256" width="9.36328125" customWidth="1"/>
    <col min="257" max="257" width="35.36328125" customWidth="1"/>
    <col min="258" max="258" width="6.453125" customWidth="1"/>
    <col min="259" max="259" width="9.54296875" customWidth="1"/>
    <col min="260" max="260" width="12.54296875" customWidth="1"/>
    <col min="261" max="261" width="14.6328125" customWidth="1"/>
    <col min="512" max="512" width="9.36328125" customWidth="1"/>
    <col min="513" max="513" width="35.36328125" customWidth="1"/>
    <col min="514" max="514" width="6.453125" customWidth="1"/>
    <col min="515" max="515" width="9.54296875" customWidth="1"/>
    <col min="516" max="516" width="12.54296875" customWidth="1"/>
    <col min="517" max="517" width="14.6328125" customWidth="1"/>
    <col min="768" max="768" width="9.36328125" customWidth="1"/>
    <col min="769" max="769" width="35.36328125" customWidth="1"/>
    <col min="770" max="770" width="6.453125" customWidth="1"/>
    <col min="771" max="771" width="9.54296875" customWidth="1"/>
    <col min="772" max="772" width="12.54296875" customWidth="1"/>
    <col min="773" max="773" width="14.6328125" customWidth="1"/>
    <col min="1024" max="1024" width="9.36328125" customWidth="1"/>
    <col min="1025" max="1025" width="35.36328125" customWidth="1"/>
    <col min="1026" max="1026" width="6.453125" customWidth="1"/>
    <col min="1027" max="1027" width="9.54296875" customWidth="1"/>
    <col min="1028" max="1028" width="12.54296875" customWidth="1"/>
    <col min="1029" max="1029" width="14.6328125" customWidth="1"/>
    <col min="1280" max="1280" width="9.36328125" customWidth="1"/>
    <col min="1281" max="1281" width="35.36328125" customWidth="1"/>
    <col min="1282" max="1282" width="6.453125" customWidth="1"/>
    <col min="1283" max="1283" width="9.54296875" customWidth="1"/>
    <col min="1284" max="1284" width="12.54296875" customWidth="1"/>
    <col min="1285" max="1285" width="14.6328125" customWidth="1"/>
    <col min="1536" max="1536" width="9.36328125" customWidth="1"/>
    <col min="1537" max="1537" width="35.36328125" customWidth="1"/>
    <col min="1538" max="1538" width="6.453125" customWidth="1"/>
    <col min="1539" max="1539" width="9.54296875" customWidth="1"/>
    <col min="1540" max="1540" width="12.54296875" customWidth="1"/>
    <col min="1541" max="1541" width="14.6328125" customWidth="1"/>
    <col min="1792" max="1792" width="9.36328125" customWidth="1"/>
    <col min="1793" max="1793" width="35.36328125" customWidth="1"/>
    <col min="1794" max="1794" width="6.453125" customWidth="1"/>
    <col min="1795" max="1795" width="9.54296875" customWidth="1"/>
    <col min="1796" max="1796" width="12.54296875" customWidth="1"/>
    <col min="1797" max="1797" width="14.6328125" customWidth="1"/>
    <col min="2048" max="2048" width="9.36328125" customWidth="1"/>
    <col min="2049" max="2049" width="35.36328125" customWidth="1"/>
    <col min="2050" max="2050" width="6.453125" customWidth="1"/>
    <col min="2051" max="2051" width="9.54296875" customWidth="1"/>
    <col min="2052" max="2052" width="12.54296875" customWidth="1"/>
    <col min="2053" max="2053" width="14.6328125" customWidth="1"/>
    <col min="2304" max="2304" width="9.36328125" customWidth="1"/>
    <col min="2305" max="2305" width="35.36328125" customWidth="1"/>
    <col min="2306" max="2306" width="6.453125" customWidth="1"/>
    <col min="2307" max="2307" width="9.54296875" customWidth="1"/>
    <col min="2308" max="2308" width="12.54296875" customWidth="1"/>
    <col min="2309" max="2309" width="14.6328125" customWidth="1"/>
    <col min="2560" max="2560" width="9.36328125" customWidth="1"/>
    <col min="2561" max="2561" width="35.36328125" customWidth="1"/>
    <col min="2562" max="2562" width="6.453125" customWidth="1"/>
    <col min="2563" max="2563" width="9.54296875" customWidth="1"/>
    <col min="2564" max="2564" width="12.54296875" customWidth="1"/>
    <col min="2565" max="2565" width="14.6328125" customWidth="1"/>
    <col min="2816" max="2816" width="9.36328125" customWidth="1"/>
    <col min="2817" max="2817" width="35.36328125" customWidth="1"/>
    <col min="2818" max="2818" width="6.453125" customWidth="1"/>
    <col min="2819" max="2819" width="9.54296875" customWidth="1"/>
    <col min="2820" max="2820" width="12.54296875" customWidth="1"/>
    <col min="2821" max="2821" width="14.6328125" customWidth="1"/>
    <col min="3072" max="3072" width="9.36328125" customWidth="1"/>
    <col min="3073" max="3073" width="35.36328125" customWidth="1"/>
    <col min="3074" max="3074" width="6.453125" customWidth="1"/>
    <col min="3075" max="3075" width="9.54296875" customWidth="1"/>
    <col min="3076" max="3076" width="12.54296875" customWidth="1"/>
    <col min="3077" max="3077" width="14.6328125" customWidth="1"/>
    <col min="3328" max="3328" width="9.36328125" customWidth="1"/>
    <col min="3329" max="3329" width="35.36328125" customWidth="1"/>
    <col min="3330" max="3330" width="6.453125" customWidth="1"/>
    <col min="3331" max="3331" width="9.54296875" customWidth="1"/>
    <col min="3332" max="3332" width="12.54296875" customWidth="1"/>
    <col min="3333" max="3333" width="14.6328125" customWidth="1"/>
    <col min="3584" max="3584" width="9.36328125" customWidth="1"/>
    <col min="3585" max="3585" width="35.36328125" customWidth="1"/>
    <col min="3586" max="3586" width="6.453125" customWidth="1"/>
    <col min="3587" max="3587" width="9.54296875" customWidth="1"/>
    <col min="3588" max="3588" width="12.54296875" customWidth="1"/>
    <col min="3589" max="3589" width="14.6328125" customWidth="1"/>
    <col min="3840" max="3840" width="9.36328125" customWidth="1"/>
    <col min="3841" max="3841" width="35.36328125" customWidth="1"/>
    <col min="3842" max="3842" width="6.453125" customWidth="1"/>
    <col min="3843" max="3843" width="9.54296875" customWidth="1"/>
    <col min="3844" max="3844" width="12.54296875" customWidth="1"/>
    <col min="3845" max="3845" width="14.6328125" customWidth="1"/>
    <col min="4096" max="4096" width="9.36328125" customWidth="1"/>
    <col min="4097" max="4097" width="35.36328125" customWidth="1"/>
    <col min="4098" max="4098" width="6.453125" customWidth="1"/>
    <col min="4099" max="4099" width="9.54296875" customWidth="1"/>
    <col min="4100" max="4100" width="12.54296875" customWidth="1"/>
    <col min="4101" max="4101" width="14.6328125" customWidth="1"/>
    <col min="4352" max="4352" width="9.36328125" customWidth="1"/>
    <col min="4353" max="4353" width="35.36328125" customWidth="1"/>
    <col min="4354" max="4354" width="6.453125" customWidth="1"/>
    <col min="4355" max="4355" width="9.54296875" customWidth="1"/>
    <col min="4356" max="4356" width="12.54296875" customWidth="1"/>
    <col min="4357" max="4357" width="14.6328125" customWidth="1"/>
    <col min="4608" max="4608" width="9.36328125" customWidth="1"/>
    <col min="4609" max="4609" width="35.36328125" customWidth="1"/>
    <col min="4610" max="4610" width="6.453125" customWidth="1"/>
    <col min="4611" max="4611" width="9.54296875" customWidth="1"/>
    <col min="4612" max="4612" width="12.54296875" customWidth="1"/>
    <col min="4613" max="4613" width="14.6328125" customWidth="1"/>
    <col min="4864" max="4864" width="9.36328125" customWidth="1"/>
    <col min="4865" max="4865" width="35.36328125" customWidth="1"/>
    <col min="4866" max="4866" width="6.453125" customWidth="1"/>
    <col min="4867" max="4867" width="9.54296875" customWidth="1"/>
    <col min="4868" max="4868" width="12.54296875" customWidth="1"/>
    <col min="4869" max="4869" width="14.6328125" customWidth="1"/>
    <col min="5120" max="5120" width="9.36328125" customWidth="1"/>
    <col min="5121" max="5121" width="35.36328125" customWidth="1"/>
    <col min="5122" max="5122" width="6.453125" customWidth="1"/>
    <col min="5123" max="5123" width="9.54296875" customWidth="1"/>
    <col min="5124" max="5124" width="12.54296875" customWidth="1"/>
    <col min="5125" max="5125" width="14.6328125" customWidth="1"/>
    <col min="5376" max="5376" width="9.36328125" customWidth="1"/>
    <col min="5377" max="5377" width="35.36328125" customWidth="1"/>
    <col min="5378" max="5378" width="6.453125" customWidth="1"/>
    <col min="5379" max="5379" width="9.54296875" customWidth="1"/>
    <col min="5380" max="5380" width="12.54296875" customWidth="1"/>
    <col min="5381" max="5381" width="14.6328125" customWidth="1"/>
    <col min="5632" max="5632" width="9.36328125" customWidth="1"/>
    <col min="5633" max="5633" width="35.36328125" customWidth="1"/>
    <col min="5634" max="5634" width="6.453125" customWidth="1"/>
    <col min="5635" max="5635" width="9.54296875" customWidth="1"/>
    <col min="5636" max="5636" width="12.54296875" customWidth="1"/>
    <col min="5637" max="5637" width="14.6328125" customWidth="1"/>
    <col min="5888" max="5888" width="9.36328125" customWidth="1"/>
    <col min="5889" max="5889" width="35.36328125" customWidth="1"/>
    <col min="5890" max="5890" width="6.453125" customWidth="1"/>
    <col min="5891" max="5891" width="9.54296875" customWidth="1"/>
    <col min="5892" max="5892" width="12.54296875" customWidth="1"/>
    <col min="5893" max="5893" width="14.6328125" customWidth="1"/>
    <col min="6144" max="6144" width="9.36328125" customWidth="1"/>
    <col min="6145" max="6145" width="35.36328125" customWidth="1"/>
    <col min="6146" max="6146" width="6.453125" customWidth="1"/>
    <col min="6147" max="6147" width="9.54296875" customWidth="1"/>
    <col min="6148" max="6148" width="12.54296875" customWidth="1"/>
    <col min="6149" max="6149" width="14.6328125" customWidth="1"/>
    <col min="6400" max="6400" width="9.36328125" customWidth="1"/>
    <col min="6401" max="6401" width="35.36328125" customWidth="1"/>
    <col min="6402" max="6402" width="6.453125" customWidth="1"/>
    <col min="6403" max="6403" width="9.54296875" customWidth="1"/>
    <col min="6404" max="6404" width="12.54296875" customWidth="1"/>
    <col min="6405" max="6405" width="14.6328125" customWidth="1"/>
    <col min="6656" max="6656" width="9.36328125" customWidth="1"/>
    <col min="6657" max="6657" width="35.36328125" customWidth="1"/>
    <col min="6658" max="6658" width="6.453125" customWidth="1"/>
    <col min="6659" max="6659" width="9.54296875" customWidth="1"/>
    <col min="6660" max="6660" width="12.54296875" customWidth="1"/>
    <col min="6661" max="6661" width="14.6328125" customWidth="1"/>
    <col min="6912" max="6912" width="9.36328125" customWidth="1"/>
    <col min="6913" max="6913" width="35.36328125" customWidth="1"/>
    <col min="6914" max="6914" width="6.453125" customWidth="1"/>
    <col min="6915" max="6915" width="9.54296875" customWidth="1"/>
    <col min="6916" max="6916" width="12.54296875" customWidth="1"/>
    <col min="6917" max="6917" width="14.6328125" customWidth="1"/>
    <col min="7168" max="7168" width="9.36328125" customWidth="1"/>
    <col min="7169" max="7169" width="35.36328125" customWidth="1"/>
    <col min="7170" max="7170" width="6.453125" customWidth="1"/>
    <col min="7171" max="7171" width="9.54296875" customWidth="1"/>
    <col min="7172" max="7172" width="12.54296875" customWidth="1"/>
    <col min="7173" max="7173" width="14.6328125" customWidth="1"/>
    <col min="7424" max="7424" width="9.36328125" customWidth="1"/>
    <col min="7425" max="7425" width="35.36328125" customWidth="1"/>
    <col min="7426" max="7426" width="6.453125" customWidth="1"/>
    <col min="7427" max="7427" width="9.54296875" customWidth="1"/>
    <col min="7428" max="7428" width="12.54296875" customWidth="1"/>
    <col min="7429" max="7429" width="14.6328125" customWidth="1"/>
    <col min="7680" max="7680" width="9.36328125" customWidth="1"/>
    <col min="7681" max="7681" width="35.36328125" customWidth="1"/>
    <col min="7682" max="7682" width="6.453125" customWidth="1"/>
    <col min="7683" max="7683" width="9.54296875" customWidth="1"/>
    <col min="7684" max="7684" width="12.54296875" customWidth="1"/>
    <col min="7685" max="7685" width="14.6328125" customWidth="1"/>
    <col min="7936" max="7936" width="9.36328125" customWidth="1"/>
    <col min="7937" max="7937" width="35.36328125" customWidth="1"/>
    <col min="7938" max="7938" width="6.453125" customWidth="1"/>
    <col min="7939" max="7939" width="9.54296875" customWidth="1"/>
    <col min="7940" max="7940" width="12.54296875" customWidth="1"/>
    <col min="7941" max="7941" width="14.6328125" customWidth="1"/>
    <col min="8192" max="8192" width="9.36328125" customWidth="1"/>
    <col min="8193" max="8193" width="35.36328125" customWidth="1"/>
    <col min="8194" max="8194" width="6.453125" customWidth="1"/>
    <col min="8195" max="8195" width="9.54296875" customWidth="1"/>
    <col min="8196" max="8196" width="12.54296875" customWidth="1"/>
    <col min="8197" max="8197" width="14.6328125" customWidth="1"/>
    <col min="8448" max="8448" width="9.36328125" customWidth="1"/>
    <col min="8449" max="8449" width="35.36328125" customWidth="1"/>
    <col min="8450" max="8450" width="6.453125" customWidth="1"/>
    <col min="8451" max="8451" width="9.54296875" customWidth="1"/>
    <col min="8452" max="8452" width="12.54296875" customWidth="1"/>
    <col min="8453" max="8453" width="14.6328125" customWidth="1"/>
    <col min="8704" max="8704" width="9.36328125" customWidth="1"/>
    <col min="8705" max="8705" width="35.36328125" customWidth="1"/>
    <col min="8706" max="8706" width="6.453125" customWidth="1"/>
    <col min="8707" max="8707" width="9.54296875" customWidth="1"/>
    <col min="8708" max="8708" width="12.54296875" customWidth="1"/>
    <col min="8709" max="8709" width="14.6328125" customWidth="1"/>
    <col min="8960" max="8960" width="9.36328125" customWidth="1"/>
    <col min="8961" max="8961" width="35.36328125" customWidth="1"/>
    <col min="8962" max="8962" width="6.453125" customWidth="1"/>
    <col min="8963" max="8963" width="9.54296875" customWidth="1"/>
    <col min="8964" max="8964" width="12.54296875" customWidth="1"/>
    <col min="8965" max="8965" width="14.6328125" customWidth="1"/>
    <col min="9216" max="9216" width="9.36328125" customWidth="1"/>
    <col min="9217" max="9217" width="35.36328125" customWidth="1"/>
    <col min="9218" max="9218" width="6.453125" customWidth="1"/>
    <col min="9219" max="9219" width="9.54296875" customWidth="1"/>
    <col min="9220" max="9220" width="12.54296875" customWidth="1"/>
    <col min="9221" max="9221" width="14.6328125" customWidth="1"/>
    <col min="9472" max="9472" width="9.36328125" customWidth="1"/>
    <col min="9473" max="9473" width="35.36328125" customWidth="1"/>
    <col min="9474" max="9474" width="6.453125" customWidth="1"/>
    <col min="9475" max="9475" width="9.54296875" customWidth="1"/>
    <col min="9476" max="9476" width="12.54296875" customWidth="1"/>
    <col min="9477" max="9477" width="14.6328125" customWidth="1"/>
    <col min="9728" max="9728" width="9.36328125" customWidth="1"/>
    <col min="9729" max="9729" width="35.36328125" customWidth="1"/>
    <col min="9730" max="9730" width="6.453125" customWidth="1"/>
    <col min="9731" max="9731" width="9.54296875" customWidth="1"/>
    <col min="9732" max="9732" width="12.54296875" customWidth="1"/>
    <col min="9733" max="9733" width="14.6328125" customWidth="1"/>
    <col min="9984" max="9984" width="9.36328125" customWidth="1"/>
    <col min="9985" max="9985" width="35.36328125" customWidth="1"/>
    <col min="9986" max="9986" width="6.453125" customWidth="1"/>
    <col min="9987" max="9987" width="9.54296875" customWidth="1"/>
    <col min="9988" max="9988" width="12.54296875" customWidth="1"/>
    <col min="9989" max="9989" width="14.6328125" customWidth="1"/>
    <col min="10240" max="10240" width="9.36328125" customWidth="1"/>
    <col min="10241" max="10241" width="35.36328125" customWidth="1"/>
    <col min="10242" max="10242" width="6.453125" customWidth="1"/>
    <col min="10243" max="10243" width="9.54296875" customWidth="1"/>
    <col min="10244" max="10244" width="12.54296875" customWidth="1"/>
    <col min="10245" max="10245" width="14.6328125" customWidth="1"/>
    <col min="10496" max="10496" width="9.36328125" customWidth="1"/>
    <col min="10497" max="10497" width="35.36328125" customWidth="1"/>
    <col min="10498" max="10498" width="6.453125" customWidth="1"/>
    <col min="10499" max="10499" width="9.54296875" customWidth="1"/>
    <col min="10500" max="10500" width="12.54296875" customWidth="1"/>
    <col min="10501" max="10501" width="14.6328125" customWidth="1"/>
    <col min="10752" max="10752" width="9.36328125" customWidth="1"/>
    <col min="10753" max="10753" width="35.36328125" customWidth="1"/>
    <col min="10754" max="10754" width="6.453125" customWidth="1"/>
    <col min="10755" max="10755" width="9.54296875" customWidth="1"/>
    <col min="10756" max="10756" width="12.54296875" customWidth="1"/>
    <col min="10757" max="10757" width="14.6328125" customWidth="1"/>
    <col min="11008" max="11008" width="9.36328125" customWidth="1"/>
    <col min="11009" max="11009" width="35.36328125" customWidth="1"/>
    <col min="11010" max="11010" width="6.453125" customWidth="1"/>
    <col min="11011" max="11011" width="9.54296875" customWidth="1"/>
    <col min="11012" max="11012" width="12.54296875" customWidth="1"/>
    <col min="11013" max="11013" width="14.6328125" customWidth="1"/>
    <col min="11264" max="11264" width="9.36328125" customWidth="1"/>
    <col min="11265" max="11265" width="35.36328125" customWidth="1"/>
    <col min="11266" max="11266" width="6.453125" customWidth="1"/>
    <col min="11267" max="11267" width="9.54296875" customWidth="1"/>
    <col min="11268" max="11268" width="12.54296875" customWidth="1"/>
    <col min="11269" max="11269" width="14.6328125" customWidth="1"/>
    <col min="11520" max="11520" width="9.36328125" customWidth="1"/>
    <col min="11521" max="11521" width="35.36328125" customWidth="1"/>
    <col min="11522" max="11522" width="6.453125" customWidth="1"/>
    <col min="11523" max="11523" width="9.54296875" customWidth="1"/>
    <col min="11524" max="11524" width="12.54296875" customWidth="1"/>
    <col min="11525" max="11525" width="14.6328125" customWidth="1"/>
    <col min="11776" max="11776" width="9.36328125" customWidth="1"/>
    <col min="11777" max="11777" width="35.36328125" customWidth="1"/>
    <col min="11778" max="11778" width="6.453125" customWidth="1"/>
    <col min="11779" max="11779" width="9.54296875" customWidth="1"/>
    <col min="11780" max="11780" width="12.54296875" customWidth="1"/>
    <col min="11781" max="11781" width="14.6328125" customWidth="1"/>
    <col min="12032" max="12032" width="9.36328125" customWidth="1"/>
    <col min="12033" max="12033" width="35.36328125" customWidth="1"/>
    <col min="12034" max="12034" width="6.453125" customWidth="1"/>
    <col min="12035" max="12035" width="9.54296875" customWidth="1"/>
    <col min="12036" max="12036" width="12.54296875" customWidth="1"/>
    <col min="12037" max="12037" width="14.6328125" customWidth="1"/>
    <col min="12288" max="12288" width="9.36328125" customWidth="1"/>
    <col min="12289" max="12289" width="35.36328125" customWidth="1"/>
    <col min="12290" max="12290" width="6.453125" customWidth="1"/>
    <col min="12291" max="12291" width="9.54296875" customWidth="1"/>
    <col min="12292" max="12292" width="12.54296875" customWidth="1"/>
    <col min="12293" max="12293" width="14.6328125" customWidth="1"/>
    <col min="12544" max="12544" width="9.36328125" customWidth="1"/>
    <col min="12545" max="12545" width="35.36328125" customWidth="1"/>
    <col min="12546" max="12546" width="6.453125" customWidth="1"/>
    <col min="12547" max="12547" width="9.54296875" customWidth="1"/>
    <col min="12548" max="12548" width="12.54296875" customWidth="1"/>
    <col min="12549" max="12549" width="14.6328125" customWidth="1"/>
    <col min="12800" max="12800" width="9.36328125" customWidth="1"/>
    <col min="12801" max="12801" width="35.36328125" customWidth="1"/>
    <col min="12802" max="12802" width="6.453125" customWidth="1"/>
    <col min="12803" max="12803" width="9.54296875" customWidth="1"/>
    <col min="12804" max="12804" width="12.54296875" customWidth="1"/>
    <col min="12805" max="12805" width="14.6328125" customWidth="1"/>
    <col min="13056" max="13056" width="9.36328125" customWidth="1"/>
    <col min="13057" max="13057" width="35.36328125" customWidth="1"/>
    <col min="13058" max="13058" width="6.453125" customWidth="1"/>
    <col min="13059" max="13059" width="9.54296875" customWidth="1"/>
    <col min="13060" max="13060" width="12.54296875" customWidth="1"/>
    <col min="13061" max="13061" width="14.6328125" customWidth="1"/>
    <col min="13312" max="13312" width="9.36328125" customWidth="1"/>
    <col min="13313" max="13313" width="35.36328125" customWidth="1"/>
    <col min="13314" max="13314" width="6.453125" customWidth="1"/>
    <col min="13315" max="13315" width="9.54296875" customWidth="1"/>
    <col min="13316" max="13316" width="12.54296875" customWidth="1"/>
    <col min="13317" max="13317" width="14.6328125" customWidth="1"/>
    <col min="13568" max="13568" width="9.36328125" customWidth="1"/>
    <col min="13569" max="13569" width="35.36328125" customWidth="1"/>
    <col min="13570" max="13570" width="6.453125" customWidth="1"/>
    <col min="13571" max="13571" width="9.54296875" customWidth="1"/>
    <col min="13572" max="13572" width="12.54296875" customWidth="1"/>
    <col min="13573" max="13573" width="14.6328125" customWidth="1"/>
    <col min="13824" max="13824" width="9.36328125" customWidth="1"/>
    <col min="13825" max="13825" width="35.36328125" customWidth="1"/>
    <col min="13826" max="13826" width="6.453125" customWidth="1"/>
    <col min="13827" max="13827" width="9.54296875" customWidth="1"/>
    <col min="13828" max="13828" width="12.54296875" customWidth="1"/>
    <col min="13829" max="13829" width="14.6328125" customWidth="1"/>
    <col min="14080" max="14080" width="9.36328125" customWidth="1"/>
    <col min="14081" max="14081" width="35.36328125" customWidth="1"/>
    <col min="14082" max="14082" width="6.453125" customWidth="1"/>
    <col min="14083" max="14083" width="9.54296875" customWidth="1"/>
    <col min="14084" max="14084" width="12.54296875" customWidth="1"/>
    <col min="14085" max="14085" width="14.6328125" customWidth="1"/>
    <col min="14336" max="14336" width="9.36328125" customWidth="1"/>
    <col min="14337" max="14337" width="35.36328125" customWidth="1"/>
    <col min="14338" max="14338" width="6.453125" customWidth="1"/>
    <col min="14339" max="14339" width="9.54296875" customWidth="1"/>
    <col min="14340" max="14340" width="12.54296875" customWidth="1"/>
    <col min="14341" max="14341" width="14.6328125" customWidth="1"/>
    <col min="14592" max="14592" width="9.36328125" customWidth="1"/>
    <col min="14593" max="14593" width="35.36328125" customWidth="1"/>
    <col min="14594" max="14594" width="6.453125" customWidth="1"/>
    <col min="14595" max="14595" width="9.54296875" customWidth="1"/>
    <col min="14596" max="14596" width="12.54296875" customWidth="1"/>
    <col min="14597" max="14597" width="14.6328125" customWidth="1"/>
    <col min="14848" max="14848" width="9.36328125" customWidth="1"/>
    <col min="14849" max="14849" width="35.36328125" customWidth="1"/>
    <col min="14850" max="14850" width="6.453125" customWidth="1"/>
    <col min="14851" max="14851" width="9.54296875" customWidth="1"/>
    <col min="14852" max="14852" width="12.54296875" customWidth="1"/>
    <col min="14853" max="14853" width="14.6328125" customWidth="1"/>
    <col min="15104" max="15104" width="9.36328125" customWidth="1"/>
    <col min="15105" max="15105" width="35.36328125" customWidth="1"/>
    <col min="15106" max="15106" width="6.453125" customWidth="1"/>
    <col min="15107" max="15107" width="9.54296875" customWidth="1"/>
    <col min="15108" max="15108" width="12.54296875" customWidth="1"/>
    <col min="15109" max="15109" width="14.6328125" customWidth="1"/>
    <col min="15360" max="15360" width="9.36328125" customWidth="1"/>
    <col min="15361" max="15361" width="35.36328125" customWidth="1"/>
    <col min="15362" max="15362" width="6.453125" customWidth="1"/>
    <col min="15363" max="15363" width="9.54296875" customWidth="1"/>
    <col min="15364" max="15364" width="12.54296875" customWidth="1"/>
    <col min="15365" max="15365" width="14.6328125" customWidth="1"/>
    <col min="15616" max="15616" width="9.36328125" customWidth="1"/>
    <col min="15617" max="15617" width="35.36328125" customWidth="1"/>
    <col min="15618" max="15618" width="6.453125" customWidth="1"/>
    <col min="15619" max="15619" width="9.54296875" customWidth="1"/>
    <col min="15620" max="15620" width="12.54296875" customWidth="1"/>
    <col min="15621" max="15621" width="14.6328125" customWidth="1"/>
    <col min="15872" max="15872" width="9.36328125" customWidth="1"/>
    <col min="15873" max="15873" width="35.36328125" customWidth="1"/>
    <col min="15874" max="15874" width="6.453125" customWidth="1"/>
    <col min="15875" max="15875" width="9.54296875" customWidth="1"/>
    <col min="15876" max="15876" width="12.54296875" customWidth="1"/>
    <col min="15877" max="15877" width="14.6328125" customWidth="1"/>
    <col min="16128" max="16128" width="9.36328125" customWidth="1"/>
    <col min="16129" max="16129" width="35.36328125" customWidth="1"/>
    <col min="16130" max="16130" width="6.453125" customWidth="1"/>
    <col min="16131" max="16131" width="9.54296875" customWidth="1"/>
    <col min="16132" max="16132" width="12.54296875" customWidth="1"/>
    <col min="16133" max="16133" width="14.6328125"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25">
      <c r="A3" s="823" t="s">
        <v>1694</v>
      </c>
      <c r="B3" s="46"/>
      <c r="C3" s="46"/>
      <c r="D3" s="46"/>
      <c r="E3" s="681"/>
      <c r="F3" s="46"/>
    </row>
    <row r="4" spans="1:6" ht="13" x14ac:dyDescent="0.25">
      <c r="A4" s="823"/>
      <c r="B4" s="46"/>
      <c r="C4" s="46"/>
      <c r="D4" s="46"/>
      <c r="E4" s="681"/>
      <c r="F4" s="46"/>
    </row>
    <row r="5" spans="1:6" ht="13" x14ac:dyDescent="0.3">
      <c r="A5" s="15" t="s">
        <v>1415</v>
      </c>
      <c r="B5" s="34"/>
      <c r="C5" s="40"/>
      <c r="D5" s="40"/>
      <c r="E5" s="682"/>
      <c r="F5" s="291"/>
    </row>
    <row r="6" spans="1:6" ht="13.5" thickBot="1" x14ac:dyDescent="0.35">
      <c r="A6" s="15"/>
      <c r="B6" s="34"/>
      <c r="C6" s="40"/>
      <c r="D6" s="40"/>
      <c r="E6" s="682"/>
      <c r="F6" s="291"/>
    </row>
    <row r="7" spans="1:6" ht="26.5" thickBot="1" x14ac:dyDescent="0.3">
      <c r="A7" s="800" t="s">
        <v>72</v>
      </c>
      <c r="B7" s="801" t="s">
        <v>73</v>
      </c>
      <c r="C7" s="801" t="s">
        <v>74</v>
      </c>
      <c r="D7" s="801" t="s">
        <v>75</v>
      </c>
      <c r="E7" s="821" t="s">
        <v>1446</v>
      </c>
      <c r="F7" s="822" t="s">
        <v>1443</v>
      </c>
    </row>
    <row r="8" spans="1:6" ht="13" x14ac:dyDescent="0.25">
      <c r="A8" s="1085"/>
      <c r="B8" s="965"/>
      <c r="C8" s="965"/>
      <c r="D8" s="965"/>
      <c r="E8" s="966"/>
      <c r="F8" s="1088"/>
    </row>
    <row r="9" spans="1:6" ht="13" x14ac:dyDescent="0.25">
      <c r="A9" s="294"/>
      <c r="B9" s="295" t="s">
        <v>92</v>
      </c>
      <c r="C9" s="303"/>
      <c r="D9" s="303"/>
      <c r="E9" s="684"/>
      <c r="F9" s="298"/>
    </row>
    <row r="10" spans="1:6" ht="62.5" x14ac:dyDescent="0.25">
      <c r="A10" s="294"/>
      <c r="B10" s="457" t="s">
        <v>1943</v>
      </c>
      <c r="C10" s="303"/>
      <c r="D10" s="303"/>
      <c r="E10" s="1053"/>
      <c r="F10" s="298"/>
    </row>
    <row r="11" spans="1:6" x14ac:dyDescent="0.25">
      <c r="A11" s="294"/>
      <c r="B11" s="376"/>
      <c r="C11" s="303"/>
      <c r="D11" s="303"/>
      <c r="E11" s="1053"/>
      <c r="F11" s="298"/>
    </row>
    <row r="12" spans="1:6" ht="13" x14ac:dyDescent="0.25">
      <c r="A12" s="294"/>
      <c r="B12" s="53" t="s">
        <v>112</v>
      </c>
      <c r="C12" s="303"/>
      <c r="D12" s="303"/>
      <c r="E12" s="1053"/>
      <c r="F12" s="298"/>
    </row>
    <row r="13" spans="1:6" ht="13" x14ac:dyDescent="0.25">
      <c r="A13" s="294"/>
      <c r="B13" s="1054"/>
      <c r="C13" s="303"/>
      <c r="D13" s="303"/>
      <c r="E13" s="1053"/>
      <c r="F13" s="298"/>
    </row>
    <row r="14" spans="1:6" x14ac:dyDescent="0.25">
      <c r="A14" s="44" t="s">
        <v>69</v>
      </c>
      <c r="B14" s="488" t="s">
        <v>84</v>
      </c>
      <c r="C14" s="41" t="s">
        <v>141</v>
      </c>
      <c r="D14" s="296">
        <v>0.5</v>
      </c>
      <c r="E14" s="812"/>
      <c r="F14" s="440">
        <f>D14*E14</f>
        <v>0</v>
      </c>
    </row>
    <row r="15" spans="1:6" x14ac:dyDescent="0.25">
      <c r="A15" s="44"/>
      <c r="C15" s="41"/>
      <c r="D15" s="296"/>
      <c r="E15" s="438"/>
      <c r="F15" s="440">
        <f>D15*E15</f>
        <v>0</v>
      </c>
    </row>
    <row r="16" spans="1:6" ht="13" x14ac:dyDescent="0.3">
      <c r="A16" s="358"/>
      <c r="B16" s="359" t="s">
        <v>93</v>
      </c>
      <c r="C16" s="41"/>
      <c r="D16" s="296"/>
      <c r="E16" s="438"/>
      <c r="F16" s="440"/>
    </row>
    <row r="17" spans="1:6" ht="13" x14ac:dyDescent="0.3">
      <c r="A17" s="358"/>
      <c r="B17" s="359"/>
      <c r="C17" s="41"/>
      <c r="D17" s="296"/>
      <c r="E17" s="438"/>
      <c r="F17" s="440"/>
    </row>
    <row r="18" spans="1:6" ht="37.5" x14ac:dyDescent="0.25">
      <c r="A18" s="44"/>
      <c r="B18" s="339" t="s">
        <v>211</v>
      </c>
      <c r="C18" s="41"/>
      <c r="D18" s="296"/>
      <c r="E18" s="438"/>
      <c r="F18" s="440">
        <f t="shared" ref="F18:F23" si="0">D18*E18</f>
        <v>0</v>
      </c>
    </row>
    <row r="19" spans="1:6" x14ac:dyDescent="0.25">
      <c r="A19" s="44"/>
      <c r="B19" s="43"/>
      <c r="C19" s="41"/>
      <c r="D19" s="296"/>
      <c r="E19" s="438"/>
      <c r="F19" s="440">
        <f t="shared" si="0"/>
        <v>0</v>
      </c>
    </row>
    <row r="20" spans="1:6" x14ac:dyDescent="0.25">
      <c r="A20" s="44" t="s">
        <v>94</v>
      </c>
      <c r="B20" s="43" t="s">
        <v>95</v>
      </c>
      <c r="C20" s="41" t="s">
        <v>294</v>
      </c>
      <c r="D20" s="296">
        <v>5</v>
      </c>
      <c r="E20" s="438"/>
      <c r="F20" s="440">
        <f t="shared" si="0"/>
        <v>0</v>
      </c>
    </row>
    <row r="21" spans="1:6" x14ac:dyDescent="0.25">
      <c r="A21" s="44"/>
      <c r="B21" s="43"/>
      <c r="C21" s="41"/>
      <c r="D21" s="296"/>
      <c r="E21" s="438"/>
      <c r="F21" s="440">
        <f t="shared" si="0"/>
        <v>0</v>
      </c>
    </row>
    <row r="22" spans="1:6" ht="13" x14ac:dyDescent="0.3">
      <c r="A22" s="44"/>
      <c r="B22" s="359" t="s">
        <v>96</v>
      </c>
      <c r="C22" s="41"/>
      <c r="D22" s="350"/>
      <c r="E22" s="438"/>
      <c r="F22" s="440">
        <f t="shared" si="0"/>
        <v>0</v>
      </c>
    </row>
    <row r="23" spans="1:6" x14ac:dyDescent="0.25">
      <c r="A23" s="44"/>
      <c r="B23" s="43"/>
      <c r="C23" s="41"/>
      <c r="D23" s="296"/>
      <c r="E23" s="438"/>
      <c r="F23" s="440">
        <f t="shared" si="0"/>
        <v>0</v>
      </c>
    </row>
    <row r="24" spans="1:6" ht="50" x14ac:dyDescent="0.25">
      <c r="A24" s="44"/>
      <c r="B24" s="339" t="s">
        <v>212</v>
      </c>
      <c r="C24" s="41"/>
      <c r="D24" s="296"/>
      <c r="E24" s="438"/>
      <c r="F24" s="440"/>
    </row>
    <row r="25" spans="1:6" x14ac:dyDescent="0.25">
      <c r="A25" s="44"/>
      <c r="B25" s="43"/>
      <c r="C25" s="41"/>
      <c r="D25" s="296"/>
      <c r="E25" s="438"/>
      <c r="F25" s="440"/>
    </row>
    <row r="26" spans="1:6" x14ac:dyDescent="0.25">
      <c r="A26" s="44" t="s">
        <v>97</v>
      </c>
      <c r="B26" s="43" t="s">
        <v>98</v>
      </c>
      <c r="C26" s="41" t="s">
        <v>294</v>
      </c>
      <c r="D26" s="296">
        <v>10</v>
      </c>
      <c r="E26" s="438"/>
      <c r="F26" s="440">
        <f>D26*E26</f>
        <v>0</v>
      </c>
    </row>
    <row r="27" spans="1:6" x14ac:dyDescent="0.25">
      <c r="A27" s="44" t="s">
        <v>99</v>
      </c>
      <c r="B27" s="43" t="s">
        <v>100</v>
      </c>
      <c r="C27" s="41" t="s">
        <v>294</v>
      </c>
      <c r="D27" s="296">
        <v>3</v>
      </c>
      <c r="E27" s="438"/>
      <c r="F27" s="440">
        <f>D27*E27</f>
        <v>0</v>
      </c>
    </row>
    <row r="28" spans="1:6" x14ac:dyDescent="0.25">
      <c r="A28" s="44"/>
      <c r="B28" s="43"/>
      <c r="C28" s="41"/>
      <c r="D28" s="296"/>
      <c r="E28" s="438"/>
      <c r="F28" s="440"/>
    </row>
    <row r="29" spans="1:6" ht="13" x14ac:dyDescent="0.3">
      <c r="A29" s="44"/>
      <c r="B29" s="360" t="s">
        <v>259</v>
      </c>
      <c r="C29" s="41"/>
      <c r="D29" s="296"/>
      <c r="E29" s="438"/>
      <c r="F29" s="440"/>
    </row>
    <row r="30" spans="1:6" x14ac:dyDescent="0.25">
      <c r="A30" s="44"/>
      <c r="B30" s="43"/>
      <c r="C30" s="41"/>
      <c r="D30" s="296"/>
      <c r="E30" s="438"/>
      <c r="F30" s="440"/>
    </row>
    <row r="31" spans="1:6" ht="37.5" x14ac:dyDescent="0.25">
      <c r="A31" s="44" t="s">
        <v>1069</v>
      </c>
      <c r="B31" s="304" t="s">
        <v>1552</v>
      </c>
      <c r="C31" s="296" t="s">
        <v>66</v>
      </c>
      <c r="D31" s="296">
        <v>50</v>
      </c>
      <c r="E31" s="438"/>
      <c r="F31" s="440">
        <f>D31*E31</f>
        <v>0</v>
      </c>
    </row>
    <row r="32" spans="1:6" x14ac:dyDescent="0.25">
      <c r="A32" s="44"/>
      <c r="B32" s="43"/>
      <c r="C32" s="41"/>
      <c r="D32" s="296"/>
      <c r="E32" s="438"/>
      <c r="F32" s="440"/>
    </row>
    <row r="33" spans="1:6" ht="50" x14ac:dyDescent="0.25">
      <c r="A33" s="44"/>
      <c r="B33" s="304" t="s">
        <v>1551</v>
      </c>
      <c r="C33" s="41"/>
      <c r="D33" s="296"/>
      <c r="E33" s="438"/>
      <c r="F33" s="440"/>
    </row>
    <row r="34" spans="1:6" x14ac:dyDescent="0.25">
      <c r="A34" s="44"/>
      <c r="B34" s="299"/>
      <c r="C34" s="41"/>
      <c r="D34" s="296"/>
      <c r="E34" s="438"/>
      <c r="F34" s="440"/>
    </row>
    <row r="35" spans="1:6" x14ac:dyDescent="0.25">
      <c r="A35" s="44" t="s">
        <v>644</v>
      </c>
      <c r="B35" s="299" t="s">
        <v>82</v>
      </c>
      <c r="C35" s="41" t="s">
        <v>66</v>
      </c>
      <c r="D35" s="296">
        <v>100</v>
      </c>
      <c r="E35" s="438"/>
      <c r="F35" s="440">
        <f>D35*E35</f>
        <v>0</v>
      </c>
    </row>
    <row r="36" spans="1:6" x14ac:dyDescent="0.25">
      <c r="A36" s="44"/>
      <c r="B36" s="299"/>
      <c r="C36" s="41"/>
      <c r="D36" s="296"/>
      <c r="E36" s="438"/>
      <c r="F36" s="440"/>
    </row>
    <row r="37" spans="1:6" ht="13" x14ac:dyDescent="0.3">
      <c r="A37" s="44"/>
      <c r="B37" s="359" t="s">
        <v>101</v>
      </c>
      <c r="C37" s="41"/>
      <c r="D37" s="296"/>
      <c r="E37" s="438"/>
      <c r="F37" s="440"/>
    </row>
    <row r="38" spans="1:6" x14ac:dyDescent="0.25">
      <c r="A38" s="44"/>
      <c r="B38" s="299"/>
      <c r="C38" s="41"/>
      <c r="D38" s="296"/>
      <c r="E38" s="438"/>
      <c r="F38" s="440"/>
    </row>
    <row r="39" spans="1:6" ht="13" x14ac:dyDescent="0.3">
      <c r="A39" s="44"/>
      <c r="B39" s="360" t="s">
        <v>265</v>
      </c>
      <c r="C39" s="41"/>
      <c r="D39" s="296"/>
      <c r="E39" s="438"/>
      <c r="F39" s="440">
        <f>D39*E39</f>
        <v>0</v>
      </c>
    </row>
    <row r="40" spans="1:6" ht="13" x14ac:dyDescent="0.3">
      <c r="A40" s="44"/>
      <c r="B40" s="360"/>
      <c r="C40" s="41"/>
      <c r="D40" s="296"/>
      <c r="E40" s="684"/>
      <c r="F40" s="440">
        <f>D40*E40</f>
        <v>0</v>
      </c>
    </row>
    <row r="41" spans="1:6" ht="13" x14ac:dyDescent="0.3">
      <c r="A41" s="44"/>
      <c r="B41" s="349" t="s">
        <v>70</v>
      </c>
      <c r="C41" s="41"/>
      <c r="D41" s="296"/>
      <c r="E41" s="438"/>
      <c r="F41" s="440"/>
    </row>
    <row r="42" spans="1:6" x14ac:dyDescent="0.25">
      <c r="A42" s="44"/>
      <c r="B42" s="43"/>
      <c r="C42" s="41"/>
      <c r="D42" s="296"/>
      <c r="E42" s="684"/>
      <c r="F42" s="440"/>
    </row>
    <row r="43" spans="1:6" ht="37.5" x14ac:dyDescent="0.25">
      <c r="A43" s="44"/>
      <c r="B43" s="304" t="s">
        <v>145</v>
      </c>
      <c r="C43" s="41"/>
      <c r="D43" s="296"/>
      <c r="E43" s="438"/>
      <c r="F43" s="440"/>
    </row>
    <row r="44" spans="1:6" ht="13" x14ac:dyDescent="0.3">
      <c r="A44" s="361"/>
      <c r="B44" s="339"/>
      <c r="C44" s="307"/>
      <c r="D44" s="296"/>
      <c r="E44" s="438"/>
      <c r="F44" s="440"/>
    </row>
    <row r="45" spans="1:6" x14ac:dyDescent="0.25">
      <c r="A45" s="44" t="s">
        <v>295</v>
      </c>
      <c r="B45" s="488" t="s">
        <v>1072</v>
      </c>
      <c r="C45" s="41" t="s">
        <v>294</v>
      </c>
      <c r="D45" s="296">
        <v>2</v>
      </c>
      <c r="E45" s="438"/>
      <c r="F45" s="440">
        <f>D45*E45</f>
        <v>0</v>
      </c>
    </row>
    <row r="46" spans="1:6" x14ac:dyDescent="0.25">
      <c r="A46" s="44"/>
      <c r="B46" s="43"/>
      <c r="C46" s="41"/>
      <c r="D46" s="296"/>
      <c r="E46" s="438"/>
      <c r="F46" s="298"/>
    </row>
    <row r="47" spans="1:6" ht="13" x14ac:dyDescent="0.3">
      <c r="A47" s="361"/>
      <c r="B47" s="362" t="s">
        <v>86</v>
      </c>
      <c r="C47" s="307"/>
      <c r="D47" s="307"/>
      <c r="E47" s="438"/>
      <c r="F47" s="298"/>
    </row>
    <row r="48" spans="1:6" ht="13" x14ac:dyDescent="0.3">
      <c r="A48" s="361"/>
      <c r="B48" s="43"/>
      <c r="C48" s="307"/>
      <c r="D48" s="307"/>
      <c r="E48" s="438"/>
      <c r="F48" s="298"/>
    </row>
    <row r="49" spans="1:6" ht="50.5" x14ac:dyDescent="0.3">
      <c r="A49" s="361"/>
      <c r="B49" s="339" t="s">
        <v>234</v>
      </c>
      <c r="C49" s="307"/>
      <c r="D49" s="307"/>
      <c r="E49" s="438"/>
      <c r="F49" s="298"/>
    </row>
    <row r="50" spans="1:6" ht="13" thickBot="1" x14ac:dyDescent="0.3">
      <c r="A50" s="320"/>
      <c r="B50" s="321"/>
      <c r="C50" s="322"/>
      <c r="D50" s="322" t="s">
        <v>119</v>
      </c>
      <c r="E50" s="685"/>
      <c r="F50" s="443">
        <f>SUM(F14:F49)</f>
        <v>0</v>
      </c>
    </row>
    <row r="51" spans="1:6" ht="26.5" thickBot="1" x14ac:dyDescent="0.3">
      <c r="A51" s="800" t="s">
        <v>72</v>
      </c>
      <c r="B51" s="801" t="s">
        <v>73</v>
      </c>
      <c r="C51" s="801" t="s">
        <v>74</v>
      </c>
      <c r="D51" s="801" t="s">
        <v>75</v>
      </c>
      <c r="E51" s="821" t="s">
        <v>1446</v>
      </c>
      <c r="F51" s="822" t="s">
        <v>1443</v>
      </c>
    </row>
    <row r="52" spans="1:6" ht="13" x14ac:dyDescent="0.3">
      <c r="A52" s="306"/>
      <c r="B52" s="307"/>
      <c r="C52" s="307"/>
      <c r="D52" s="307"/>
      <c r="E52" s="686"/>
      <c r="F52" s="333"/>
    </row>
    <row r="53" spans="1:6" x14ac:dyDescent="0.25">
      <c r="A53" s="294" t="s">
        <v>149</v>
      </c>
      <c r="B53" s="303" t="s">
        <v>1033</v>
      </c>
      <c r="C53" s="296" t="s">
        <v>294</v>
      </c>
      <c r="D53" s="296">
        <v>2</v>
      </c>
      <c r="E53" s="438"/>
      <c r="F53" s="440">
        <f>D53*E53</f>
        <v>0</v>
      </c>
    </row>
    <row r="54" spans="1:6" x14ac:dyDescent="0.25">
      <c r="A54" s="294"/>
      <c r="B54" s="303"/>
      <c r="C54" s="296"/>
      <c r="D54" s="296"/>
      <c r="E54" s="438"/>
      <c r="F54" s="643"/>
    </row>
    <row r="55" spans="1:6" ht="13" x14ac:dyDescent="0.25">
      <c r="A55" s="294"/>
      <c r="B55" s="295" t="s">
        <v>134</v>
      </c>
      <c r="C55" s="303"/>
      <c r="D55" s="303"/>
      <c r="E55" s="438"/>
      <c r="F55" s="643"/>
    </row>
    <row r="56" spans="1:6" ht="13" x14ac:dyDescent="0.25">
      <c r="A56" s="294"/>
      <c r="B56" s="295"/>
      <c r="C56" s="303"/>
      <c r="D56" s="303"/>
      <c r="E56" s="438"/>
      <c r="F56" s="643"/>
    </row>
    <row r="57" spans="1:6" ht="25" x14ac:dyDescent="0.25">
      <c r="A57" s="294" t="s">
        <v>652</v>
      </c>
      <c r="B57" s="454" t="s">
        <v>1553</v>
      </c>
      <c r="C57" s="296" t="s">
        <v>294</v>
      </c>
      <c r="D57" s="296">
        <v>2</v>
      </c>
      <c r="E57" s="436"/>
      <c r="F57" s="696">
        <f>D57*E57</f>
        <v>0</v>
      </c>
    </row>
    <row r="58" spans="1:6" ht="25" x14ac:dyDescent="0.25">
      <c r="A58" s="294" t="s">
        <v>651</v>
      </c>
      <c r="B58" s="454" t="s">
        <v>1554</v>
      </c>
      <c r="C58" s="296" t="s">
        <v>294</v>
      </c>
      <c r="D58" s="296">
        <v>2</v>
      </c>
      <c r="E58" s="436"/>
      <c r="F58" s="696">
        <f>D58*E58</f>
        <v>0</v>
      </c>
    </row>
    <row r="59" spans="1:6" x14ac:dyDescent="0.25">
      <c r="A59" s="294"/>
      <c r="B59" s="336"/>
      <c r="C59" s="296"/>
      <c r="D59" s="296"/>
      <c r="E59" s="438"/>
      <c r="F59" s="325"/>
    </row>
    <row r="60" spans="1:6" ht="13" x14ac:dyDescent="0.25">
      <c r="A60" s="294"/>
      <c r="B60" s="295" t="s">
        <v>148</v>
      </c>
      <c r="C60" s="303"/>
      <c r="D60" s="303"/>
      <c r="E60" s="438"/>
      <c r="F60" s="325"/>
    </row>
    <row r="61" spans="1:6" ht="13" x14ac:dyDescent="0.25">
      <c r="A61" s="294"/>
      <c r="B61" s="295"/>
      <c r="C61" s="303"/>
      <c r="D61" s="303"/>
      <c r="E61" s="438"/>
      <c r="F61" s="325"/>
    </row>
    <row r="62" spans="1:6" ht="50" x14ac:dyDescent="0.25">
      <c r="A62" s="294"/>
      <c r="B62" s="304" t="s">
        <v>1116</v>
      </c>
      <c r="C62" s="303"/>
      <c r="D62" s="303"/>
      <c r="E62" s="684"/>
      <c r="F62" s="298"/>
    </row>
    <row r="63" spans="1:6" x14ac:dyDescent="0.25">
      <c r="A63" s="294"/>
      <c r="B63" s="304"/>
      <c r="C63" s="296"/>
      <c r="D63" s="303"/>
      <c r="E63" s="438"/>
      <c r="F63" s="298"/>
    </row>
    <row r="64" spans="1:6" ht="13" x14ac:dyDescent="0.25">
      <c r="A64" s="294"/>
      <c r="B64" s="311" t="s">
        <v>103</v>
      </c>
      <c r="C64" s="296"/>
      <c r="D64" s="350"/>
      <c r="E64" s="438"/>
      <c r="F64" s="298"/>
    </row>
    <row r="65" spans="1:6" ht="13" x14ac:dyDescent="0.25">
      <c r="A65" s="294"/>
      <c r="B65" s="311"/>
      <c r="C65" s="296"/>
      <c r="D65" s="350"/>
      <c r="E65" s="438"/>
      <c r="F65" s="298"/>
    </row>
    <row r="66" spans="1:6" x14ac:dyDescent="0.25">
      <c r="A66" s="294" t="s">
        <v>1067</v>
      </c>
      <c r="B66" s="454" t="s">
        <v>740</v>
      </c>
      <c r="C66" s="296" t="s">
        <v>294</v>
      </c>
      <c r="D66" s="350">
        <v>2</v>
      </c>
      <c r="E66" s="438"/>
      <c r="F66" s="440">
        <f>D66*E66</f>
        <v>0</v>
      </c>
    </row>
    <row r="67" spans="1:6" x14ac:dyDescent="0.25">
      <c r="A67" s="294"/>
      <c r="B67" s="303"/>
      <c r="C67" s="296"/>
      <c r="D67" s="296"/>
      <c r="E67" s="438"/>
      <c r="F67" s="643"/>
    </row>
    <row r="68" spans="1:6" ht="30.75" customHeight="1" x14ac:dyDescent="0.25">
      <c r="A68" s="294" t="s">
        <v>1031</v>
      </c>
      <c r="B68" s="454" t="s">
        <v>1555</v>
      </c>
      <c r="C68" s="296" t="s">
        <v>294</v>
      </c>
      <c r="D68" s="296">
        <v>2</v>
      </c>
      <c r="E68" s="438"/>
      <c r="F68" s="440">
        <f>D68*E68</f>
        <v>0</v>
      </c>
    </row>
    <row r="69" spans="1:6" x14ac:dyDescent="0.25">
      <c r="A69" s="294"/>
      <c r="B69" s="303"/>
      <c r="C69" s="296"/>
      <c r="D69" s="296"/>
      <c r="E69" s="438"/>
      <c r="F69" s="440"/>
    </row>
    <row r="70" spans="1:6" ht="12" customHeight="1" x14ac:dyDescent="0.3">
      <c r="A70" s="44"/>
      <c r="B70" s="349" t="s">
        <v>232</v>
      </c>
      <c r="C70" s="41"/>
      <c r="D70" s="41"/>
      <c r="E70" s="438"/>
      <c r="F70" s="440"/>
    </row>
    <row r="71" spans="1:6" x14ac:dyDescent="0.25">
      <c r="A71" s="44"/>
      <c r="B71" s="43"/>
      <c r="C71" s="41"/>
      <c r="D71" s="41"/>
      <c r="E71" s="438"/>
      <c r="F71" s="440"/>
    </row>
    <row r="72" spans="1:6" ht="62.5" x14ac:dyDescent="0.25">
      <c r="A72" s="44"/>
      <c r="B72" s="339" t="s">
        <v>920</v>
      </c>
      <c r="C72" s="41"/>
      <c r="D72" s="41"/>
      <c r="E72" s="438"/>
      <c r="F72" s="440"/>
    </row>
    <row r="73" spans="1:6" x14ac:dyDescent="0.25">
      <c r="A73" s="44"/>
      <c r="B73" s="43"/>
      <c r="C73" s="41"/>
      <c r="D73" s="41"/>
      <c r="E73" s="438"/>
      <c r="F73" s="440"/>
    </row>
    <row r="74" spans="1:6" x14ac:dyDescent="0.25">
      <c r="A74" s="44" t="s">
        <v>636</v>
      </c>
      <c r="B74" s="488" t="s">
        <v>740</v>
      </c>
      <c r="C74" s="41" t="s">
        <v>294</v>
      </c>
      <c r="D74" s="41">
        <v>2</v>
      </c>
      <c r="E74" s="438"/>
      <c r="F74" s="440">
        <f>D74*E74</f>
        <v>0</v>
      </c>
    </row>
    <row r="75" spans="1:6" x14ac:dyDescent="0.25">
      <c r="A75" s="294"/>
      <c r="B75" s="304"/>
      <c r="C75" s="296"/>
      <c r="D75" s="296"/>
      <c r="E75" s="438"/>
      <c r="F75" s="298"/>
    </row>
    <row r="76" spans="1:6" ht="26" x14ac:dyDescent="0.3">
      <c r="A76" s="361"/>
      <c r="B76" s="363" t="s">
        <v>290</v>
      </c>
      <c r="C76" s="364"/>
      <c r="D76" s="364"/>
      <c r="E76" s="436"/>
      <c r="F76" s="335"/>
    </row>
    <row r="77" spans="1:6" ht="13" x14ac:dyDescent="0.3">
      <c r="A77" s="361"/>
      <c r="B77" s="364"/>
      <c r="C77" s="364"/>
      <c r="D77" s="364"/>
      <c r="E77" s="436"/>
      <c r="F77" s="335"/>
    </row>
    <row r="78" spans="1:6" ht="13" x14ac:dyDescent="0.3">
      <c r="A78" s="361"/>
      <c r="B78" s="365" t="s">
        <v>291</v>
      </c>
      <c r="C78" s="364"/>
      <c r="D78" s="364"/>
      <c r="E78" s="436"/>
      <c r="F78" s="335"/>
    </row>
    <row r="79" spans="1:6" ht="13" x14ac:dyDescent="0.3">
      <c r="A79" s="361"/>
      <c r="B79" s="364"/>
      <c r="C79" s="364"/>
      <c r="D79" s="364"/>
      <c r="E79" s="436"/>
      <c r="F79" s="335"/>
    </row>
    <row r="80" spans="1:6" ht="50" x14ac:dyDescent="0.3">
      <c r="A80" s="361"/>
      <c r="B80" s="366" t="s">
        <v>1117</v>
      </c>
      <c r="C80" s="364"/>
      <c r="D80" s="364"/>
      <c r="E80" s="436"/>
      <c r="F80" s="335"/>
    </row>
    <row r="81" spans="1:6" ht="13" x14ac:dyDescent="0.3">
      <c r="A81" s="361"/>
      <c r="B81" s="364"/>
      <c r="C81" s="364"/>
      <c r="D81" s="364"/>
      <c r="E81" s="436"/>
      <c r="F81" s="335"/>
    </row>
    <row r="82" spans="1:6" x14ac:dyDescent="0.25">
      <c r="A82" s="44" t="s">
        <v>714</v>
      </c>
      <c r="B82" s="280" t="s">
        <v>215</v>
      </c>
      <c r="C82" s="84" t="s">
        <v>294</v>
      </c>
      <c r="D82" s="41">
        <v>2</v>
      </c>
      <c r="E82" s="436"/>
      <c r="F82" s="298">
        <f>D82*E82</f>
        <v>0</v>
      </c>
    </row>
    <row r="83" spans="1:6" x14ac:dyDescent="0.25">
      <c r="A83" s="294"/>
      <c r="B83" s="304"/>
      <c r="C83" s="296"/>
      <c r="D83" s="296"/>
      <c r="E83" s="438"/>
      <c r="F83" s="298"/>
    </row>
    <row r="84" spans="1:6" x14ac:dyDescent="0.25">
      <c r="A84" s="294"/>
      <c r="B84" s="304"/>
      <c r="C84" s="296"/>
      <c r="D84" s="296"/>
      <c r="E84" s="438"/>
      <c r="F84" s="298"/>
    </row>
    <row r="85" spans="1:6" x14ac:dyDescent="0.25">
      <c r="A85" s="294"/>
      <c r="B85" s="304"/>
      <c r="C85" s="296"/>
      <c r="D85" s="296"/>
      <c r="E85" s="438"/>
      <c r="F85" s="298"/>
    </row>
    <row r="86" spans="1:6" x14ac:dyDescent="0.25">
      <c r="A86" s="294"/>
      <c r="B86" s="304"/>
      <c r="C86" s="296"/>
      <c r="D86" s="296"/>
      <c r="E86" s="438"/>
      <c r="F86" s="298"/>
    </row>
    <row r="87" spans="1:6" x14ac:dyDescent="0.25">
      <c r="A87" s="294"/>
      <c r="B87" s="304"/>
      <c r="C87" s="296"/>
      <c r="D87" s="296"/>
      <c r="E87" s="438"/>
      <c r="F87" s="298"/>
    </row>
    <row r="88" spans="1:6" ht="13" x14ac:dyDescent="0.25">
      <c r="A88" s="294"/>
      <c r="B88" s="295"/>
      <c r="C88" s="296"/>
      <c r="D88" s="296"/>
      <c r="E88" s="438"/>
      <c r="F88" s="298"/>
    </row>
    <row r="89" spans="1:6" ht="13" x14ac:dyDescent="0.25">
      <c r="A89" s="294"/>
      <c r="B89" s="295"/>
      <c r="C89" s="296"/>
      <c r="D89" s="296"/>
      <c r="E89" s="438"/>
      <c r="F89" s="298"/>
    </row>
    <row r="90" spans="1:6" ht="13" thickBot="1" x14ac:dyDescent="0.3">
      <c r="A90" s="320"/>
      <c r="B90" s="321"/>
      <c r="C90" s="322"/>
      <c r="D90" s="322" t="s">
        <v>119</v>
      </c>
      <c r="E90" s="685"/>
      <c r="F90" s="443">
        <f>SUM(F53:F89)</f>
        <v>0</v>
      </c>
    </row>
    <row r="91" spans="1:6" ht="26.5" thickBot="1" x14ac:dyDescent="0.3">
      <c r="A91" s="800" t="s">
        <v>72</v>
      </c>
      <c r="B91" s="801" t="s">
        <v>73</v>
      </c>
      <c r="C91" s="801" t="s">
        <v>74</v>
      </c>
      <c r="D91" s="801" t="s">
        <v>75</v>
      </c>
      <c r="E91" s="821" t="s">
        <v>1446</v>
      </c>
      <c r="F91" s="822" t="s">
        <v>1443</v>
      </c>
    </row>
    <row r="92" spans="1:6" x14ac:dyDescent="0.25">
      <c r="A92" s="294"/>
      <c r="B92" s="303"/>
      <c r="C92" s="296"/>
      <c r="D92" s="296"/>
      <c r="E92" s="438"/>
      <c r="F92" s="325"/>
    </row>
    <row r="93" spans="1:6" ht="39" x14ac:dyDescent="0.3">
      <c r="A93" s="44"/>
      <c r="B93" s="362" t="s">
        <v>33</v>
      </c>
      <c r="C93" s="41"/>
      <c r="D93" s="41"/>
      <c r="E93" s="436"/>
      <c r="F93" s="298"/>
    </row>
    <row r="94" spans="1:6" x14ac:dyDescent="0.25">
      <c r="A94" s="44"/>
      <c r="B94" s="299"/>
      <c r="C94" s="41"/>
      <c r="D94" s="41"/>
      <c r="E94" s="436"/>
      <c r="F94" s="298"/>
    </row>
    <row r="95" spans="1:6" ht="13" x14ac:dyDescent="0.3">
      <c r="A95" s="44"/>
      <c r="B95" s="349" t="s">
        <v>222</v>
      </c>
      <c r="C95" s="41"/>
      <c r="D95" s="41"/>
      <c r="E95" s="642"/>
      <c r="F95" s="298"/>
    </row>
    <row r="96" spans="1:6" ht="13" x14ac:dyDescent="0.3">
      <c r="A96" s="44"/>
      <c r="B96" s="349"/>
      <c r="C96" s="41"/>
      <c r="D96" s="41"/>
      <c r="E96" s="642"/>
      <c r="F96" s="298"/>
    </row>
    <row r="97" spans="1:6" x14ac:dyDescent="0.25">
      <c r="A97" s="44" t="s">
        <v>223</v>
      </c>
      <c r="B97" s="43" t="s">
        <v>224</v>
      </c>
      <c r="C97" s="41" t="s">
        <v>87</v>
      </c>
      <c r="D97" s="41">
        <v>25</v>
      </c>
      <c r="E97" s="436"/>
      <c r="F97" s="437">
        <f>D97*E97</f>
        <v>0</v>
      </c>
    </row>
    <row r="98" spans="1:6" x14ac:dyDescent="0.25">
      <c r="A98" s="44"/>
      <c r="B98" s="43"/>
      <c r="C98" s="41"/>
      <c r="D98" s="41"/>
      <c r="E98" s="436"/>
      <c r="F98" s="298">
        <f t="shared" ref="F98:F107" si="1">D98*E98</f>
        <v>0</v>
      </c>
    </row>
    <row r="99" spans="1:6" ht="25" x14ac:dyDescent="0.25">
      <c r="A99" s="44"/>
      <c r="B99" s="339" t="s">
        <v>225</v>
      </c>
      <c r="C99" s="41"/>
      <c r="D99" s="41"/>
      <c r="E99" s="436"/>
      <c r="F99" s="298">
        <f t="shared" si="1"/>
        <v>0</v>
      </c>
    </row>
    <row r="100" spans="1:6" x14ac:dyDescent="0.25">
      <c r="A100" s="44"/>
      <c r="B100" s="43"/>
      <c r="C100" s="41"/>
      <c r="D100" s="41"/>
      <c r="E100" s="436"/>
      <c r="F100" s="298">
        <f t="shared" si="1"/>
        <v>0</v>
      </c>
    </row>
    <row r="101" spans="1:6" x14ac:dyDescent="0.25">
      <c r="A101" s="44" t="s">
        <v>1118</v>
      </c>
      <c r="B101" s="488" t="s">
        <v>1550</v>
      </c>
      <c r="C101" s="41" t="s">
        <v>66</v>
      </c>
      <c r="D101" s="41">
        <v>20</v>
      </c>
      <c r="E101" s="436"/>
      <c r="F101" s="437">
        <f t="shared" si="1"/>
        <v>0</v>
      </c>
    </row>
    <row r="102" spans="1:6" ht="13" x14ac:dyDescent="0.3">
      <c r="A102" s="44"/>
      <c r="B102" s="43"/>
      <c r="C102" s="41"/>
      <c r="D102" s="41"/>
      <c r="E102" s="642"/>
      <c r="F102" s="298">
        <f t="shared" si="1"/>
        <v>0</v>
      </c>
    </row>
    <row r="103" spans="1:6" ht="37.5" x14ac:dyDescent="0.25">
      <c r="A103" s="44"/>
      <c r="B103" s="339" t="s">
        <v>227</v>
      </c>
      <c r="C103" s="41"/>
      <c r="D103" s="41"/>
      <c r="E103" s="684"/>
      <c r="F103" s="298">
        <f t="shared" si="1"/>
        <v>0</v>
      </c>
    </row>
    <row r="104" spans="1:6" ht="13" x14ac:dyDescent="0.3">
      <c r="A104" s="361"/>
      <c r="B104" s="307"/>
      <c r="C104" s="307"/>
      <c r="D104" s="41"/>
      <c r="E104" s="684"/>
      <c r="F104" s="298">
        <f t="shared" si="1"/>
        <v>0</v>
      </c>
    </row>
    <row r="105" spans="1:6" ht="25" x14ac:dyDescent="0.25">
      <c r="A105" s="44"/>
      <c r="B105" s="339" t="s">
        <v>229</v>
      </c>
      <c r="C105" s="41"/>
      <c r="D105" s="41"/>
      <c r="E105" s="436"/>
      <c r="F105" s="298">
        <f t="shared" si="1"/>
        <v>0</v>
      </c>
    </row>
    <row r="106" spans="1:6" x14ac:dyDescent="0.25">
      <c r="A106" s="44"/>
      <c r="B106" s="43"/>
      <c r="C106" s="41"/>
      <c r="D106" s="41"/>
      <c r="E106" s="436"/>
      <c r="F106" s="298">
        <f t="shared" si="1"/>
        <v>0</v>
      </c>
    </row>
    <row r="107" spans="1:6" x14ac:dyDescent="0.25">
      <c r="A107" s="44" t="s">
        <v>1119</v>
      </c>
      <c r="B107" s="488" t="s">
        <v>1258</v>
      </c>
      <c r="C107" s="41" t="s">
        <v>66</v>
      </c>
      <c r="D107" s="41">
        <v>10</v>
      </c>
      <c r="E107" s="436"/>
      <c r="F107" s="298">
        <f t="shared" si="1"/>
        <v>0</v>
      </c>
    </row>
    <row r="108" spans="1:6" x14ac:dyDescent="0.25">
      <c r="A108" s="44"/>
      <c r="B108" s="43"/>
      <c r="C108" s="41"/>
      <c r="D108" s="41"/>
      <c r="E108" s="436"/>
      <c r="F108" s="335"/>
    </row>
    <row r="109" spans="1:6" ht="13" x14ac:dyDescent="0.3">
      <c r="A109" s="44"/>
      <c r="B109" s="349" t="s">
        <v>110</v>
      </c>
      <c r="C109" s="41"/>
      <c r="D109" s="41"/>
      <c r="E109" s="436"/>
      <c r="F109" s="335"/>
    </row>
    <row r="110" spans="1:6" x14ac:dyDescent="0.25">
      <c r="A110" s="44"/>
      <c r="B110" s="43"/>
      <c r="C110" s="41"/>
      <c r="D110" s="41"/>
      <c r="E110" s="436"/>
      <c r="F110" s="335"/>
    </row>
    <row r="111" spans="1:6" ht="37.5" x14ac:dyDescent="0.25">
      <c r="A111" s="44"/>
      <c r="B111" s="339" t="s">
        <v>111</v>
      </c>
      <c r="C111" s="41"/>
      <c r="D111" s="41"/>
      <c r="E111" s="436"/>
      <c r="F111" s="335"/>
    </row>
    <row r="112" spans="1:6" ht="13" x14ac:dyDescent="0.3">
      <c r="A112" s="44"/>
      <c r="B112" s="43"/>
      <c r="C112" s="41"/>
      <c r="D112" s="41"/>
      <c r="E112" s="642"/>
      <c r="F112" s="335"/>
    </row>
    <row r="113" spans="1:6" x14ac:dyDescent="0.25">
      <c r="A113" s="44" t="s">
        <v>1120</v>
      </c>
      <c r="B113" s="488" t="s">
        <v>1258</v>
      </c>
      <c r="C113" s="41" t="s">
        <v>294</v>
      </c>
      <c r="D113" s="41">
        <v>2</v>
      </c>
      <c r="E113" s="439"/>
      <c r="F113" s="298">
        <f>D113*E113</f>
        <v>0</v>
      </c>
    </row>
    <row r="114" spans="1:6" x14ac:dyDescent="0.25">
      <c r="A114" s="294"/>
      <c r="B114" s="339"/>
      <c r="C114" s="296"/>
      <c r="D114" s="296"/>
      <c r="E114" s="436"/>
      <c r="F114" s="335"/>
    </row>
    <row r="115" spans="1:6" ht="13" x14ac:dyDescent="0.3">
      <c r="A115" s="44"/>
      <c r="B115" s="349" t="s">
        <v>299</v>
      </c>
      <c r="C115" s="41"/>
      <c r="D115" s="41"/>
      <c r="E115" s="436"/>
      <c r="F115" s="335"/>
    </row>
    <row r="116" spans="1:6" x14ac:dyDescent="0.25">
      <c r="A116" s="44"/>
      <c r="B116" s="43"/>
      <c r="C116" s="41"/>
      <c r="D116" s="41"/>
      <c r="E116" s="436"/>
      <c r="F116" s="335"/>
    </row>
    <row r="117" spans="1:6" ht="25" x14ac:dyDescent="0.25">
      <c r="A117" s="44"/>
      <c r="B117" s="339" t="s">
        <v>1121</v>
      </c>
      <c r="C117" s="41"/>
      <c r="D117" s="41"/>
      <c r="E117" s="436"/>
      <c r="F117" s="335"/>
    </row>
    <row r="118" spans="1:6" x14ac:dyDescent="0.25">
      <c r="A118" s="44"/>
      <c r="B118" s="43"/>
      <c r="C118" s="41"/>
      <c r="D118" s="41"/>
      <c r="E118" s="436"/>
      <c r="F118" s="335"/>
    </row>
    <row r="119" spans="1:6" x14ac:dyDescent="0.25">
      <c r="A119" s="44" t="s">
        <v>1071</v>
      </c>
      <c r="B119" s="488" t="s">
        <v>1258</v>
      </c>
      <c r="C119" s="41" t="s">
        <v>294</v>
      </c>
      <c r="D119" s="41">
        <v>8</v>
      </c>
      <c r="E119" s="439"/>
      <c r="F119" s="298">
        <f>D119*E119</f>
        <v>0</v>
      </c>
    </row>
    <row r="120" spans="1:6" ht="13" x14ac:dyDescent="0.3">
      <c r="A120" s="44"/>
      <c r="B120" s="43"/>
      <c r="C120" s="41"/>
      <c r="D120" s="41"/>
      <c r="E120" s="642"/>
      <c r="F120" s="335"/>
    </row>
    <row r="121" spans="1:6" ht="13" x14ac:dyDescent="0.3">
      <c r="A121" s="44"/>
      <c r="B121" s="295"/>
      <c r="C121" s="41"/>
      <c r="D121" s="41"/>
      <c r="E121" s="642"/>
      <c r="F121" s="335"/>
    </row>
    <row r="122" spans="1:6" ht="13" x14ac:dyDescent="0.3">
      <c r="A122" s="44"/>
      <c r="B122" s="43"/>
      <c r="C122" s="41"/>
      <c r="D122" s="41"/>
      <c r="E122" s="642"/>
      <c r="F122" s="335"/>
    </row>
    <row r="123" spans="1:6" ht="13" x14ac:dyDescent="0.3">
      <c r="A123" s="44"/>
      <c r="B123" s="354"/>
      <c r="C123" s="41"/>
      <c r="D123" s="41"/>
      <c r="E123" s="642"/>
      <c r="F123" s="335"/>
    </row>
    <row r="124" spans="1:6" ht="13" x14ac:dyDescent="0.3">
      <c r="A124" s="44"/>
      <c r="B124" s="354"/>
      <c r="C124" s="41"/>
      <c r="D124" s="41"/>
      <c r="E124" s="642"/>
      <c r="F124" s="335"/>
    </row>
    <row r="125" spans="1:6" ht="13" x14ac:dyDescent="0.3">
      <c r="A125" s="44"/>
      <c r="B125" s="299"/>
      <c r="C125" s="41"/>
      <c r="D125" s="41"/>
      <c r="E125" s="642"/>
      <c r="F125" s="335"/>
    </row>
    <row r="126" spans="1:6" ht="13" x14ac:dyDescent="0.3">
      <c r="A126" s="44"/>
      <c r="B126" s="43"/>
      <c r="C126" s="41"/>
      <c r="D126" s="41"/>
      <c r="E126" s="642"/>
      <c r="F126" s="298"/>
    </row>
    <row r="127" spans="1:6" ht="13" x14ac:dyDescent="0.3">
      <c r="A127" s="44"/>
      <c r="B127" s="43"/>
      <c r="C127" s="41"/>
      <c r="D127" s="41"/>
      <c r="E127" s="642"/>
      <c r="F127" s="298"/>
    </row>
    <row r="128" spans="1:6" ht="13" x14ac:dyDescent="0.3">
      <c r="A128" s="44"/>
      <c r="B128" s="43"/>
      <c r="C128" s="41"/>
      <c r="D128" s="41"/>
      <c r="E128" s="642"/>
      <c r="F128" s="298"/>
    </row>
    <row r="129" spans="1:6" ht="13" x14ac:dyDescent="0.3">
      <c r="A129" s="44"/>
      <c r="B129" s="43"/>
      <c r="C129" s="41"/>
      <c r="D129" s="41"/>
      <c r="E129" s="642"/>
      <c r="F129" s="335"/>
    </row>
    <row r="130" spans="1:6" x14ac:dyDescent="0.25">
      <c r="A130" s="44"/>
      <c r="B130" s="304"/>
      <c r="C130" s="41"/>
      <c r="D130" s="41"/>
      <c r="E130" s="436"/>
      <c r="F130" s="335"/>
    </row>
    <row r="131" spans="1:6" ht="13" thickBot="1" x14ac:dyDescent="0.3">
      <c r="A131" s="320"/>
      <c r="B131" s="321"/>
      <c r="C131" s="322"/>
      <c r="D131" s="322" t="s">
        <v>119</v>
      </c>
      <c r="E131" s="685"/>
      <c r="F131" s="443">
        <f>SUM(F93:F130)</f>
        <v>0</v>
      </c>
    </row>
    <row r="132" spans="1:6" ht="26.5" thickBot="1" x14ac:dyDescent="0.3">
      <c r="A132" s="800" t="s">
        <v>72</v>
      </c>
      <c r="B132" s="801" t="s">
        <v>73</v>
      </c>
      <c r="C132" s="801" t="s">
        <v>74</v>
      </c>
      <c r="D132" s="801" t="s">
        <v>75</v>
      </c>
      <c r="E132" s="821" t="s">
        <v>1446</v>
      </c>
      <c r="F132" s="822" t="s">
        <v>1443</v>
      </c>
    </row>
    <row r="133" spans="1:6" x14ac:dyDescent="0.25">
      <c r="A133" s="294"/>
      <c r="B133" s="303"/>
      <c r="C133" s="303"/>
      <c r="D133" s="303"/>
      <c r="E133" s="684"/>
      <c r="F133" s="298"/>
    </row>
    <row r="134" spans="1:6" ht="13" x14ac:dyDescent="0.25">
      <c r="A134" s="294"/>
      <c r="B134" s="311" t="s">
        <v>88</v>
      </c>
      <c r="C134" s="303"/>
      <c r="D134" s="303"/>
      <c r="E134" s="684"/>
      <c r="F134" s="298"/>
    </row>
    <row r="135" spans="1:6" x14ac:dyDescent="0.25">
      <c r="A135" s="294"/>
      <c r="B135" s="303"/>
      <c r="C135" s="303"/>
      <c r="D135" s="303"/>
      <c r="E135" s="684"/>
      <c r="F135" s="298"/>
    </row>
    <row r="136" spans="1:6" x14ac:dyDescent="0.25">
      <c r="A136" s="294"/>
      <c r="B136" s="303" t="s">
        <v>1112</v>
      </c>
      <c r="C136" s="303"/>
      <c r="D136" s="303"/>
      <c r="E136" s="684"/>
      <c r="F136" s="440">
        <f>F50</f>
        <v>0</v>
      </c>
    </row>
    <row r="137" spans="1:6" x14ac:dyDescent="0.25">
      <c r="A137" s="294"/>
      <c r="B137" s="303"/>
      <c r="C137" s="303"/>
      <c r="D137" s="303"/>
      <c r="E137" s="684"/>
      <c r="F137" s="440"/>
    </row>
    <row r="138" spans="1:6" x14ac:dyDescent="0.25">
      <c r="A138" s="294"/>
      <c r="B138" s="303" t="s">
        <v>1113</v>
      </c>
      <c r="C138" s="303"/>
      <c r="D138" s="303"/>
      <c r="E138" s="684"/>
      <c r="F138" s="440">
        <f>F90</f>
        <v>0</v>
      </c>
    </row>
    <row r="139" spans="1:6" ht="13" x14ac:dyDescent="0.25">
      <c r="A139" s="294"/>
      <c r="B139" s="295"/>
      <c r="C139" s="303"/>
      <c r="D139" s="303"/>
      <c r="E139" s="684"/>
      <c r="F139" s="440"/>
    </row>
    <row r="140" spans="1:6" x14ac:dyDescent="0.25">
      <c r="A140" s="294"/>
      <c r="B140" s="303" t="s">
        <v>1114</v>
      </c>
      <c r="C140" s="303"/>
      <c r="D140" s="303"/>
      <c r="E140" s="684"/>
      <c r="F140" s="440">
        <f>F131</f>
        <v>0</v>
      </c>
    </row>
    <row r="141" spans="1:6" x14ac:dyDescent="0.25">
      <c r="A141" s="294"/>
      <c r="B141" s="304"/>
      <c r="C141" s="303"/>
      <c r="D141" s="303"/>
      <c r="E141" s="684"/>
      <c r="F141" s="298"/>
    </row>
    <row r="142" spans="1:6" x14ac:dyDescent="0.25">
      <c r="A142" s="294"/>
      <c r="B142" s="303"/>
      <c r="C142" s="303"/>
      <c r="D142" s="303"/>
      <c r="E142" s="684"/>
      <c r="F142" s="298"/>
    </row>
    <row r="143" spans="1:6" x14ac:dyDescent="0.25">
      <c r="A143" s="294"/>
      <c r="B143" s="303"/>
      <c r="C143" s="303"/>
      <c r="D143" s="303"/>
      <c r="E143" s="684"/>
      <c r="F143" s="298"/>
    </row>
    <row r="144" spans="1:6" x14ac:dyDescent="0.25">
      <c r="A144" s="294"/>
      <c r="B144" s="303"/>
      <c r="C144" s="303"/>
      <c r="D144" s="303"/>
      <c r="E144" s="684"/>
      <c r="F144" s="298"/>
    </row>
    <row r="145" spans="1:6" x14ac:dyDescent="0.25">
      <c r="A145" s="294"/>
      <c r="B145" s="304"/>
      <c r="C145" s="303"/>
      <c r="D145" s="303"/>
      <c r="E145" s="684"/>
      <c r="F145" s="298"/>
    </row>
    <row r="146" spans="1:6" x14ac:dyDescent="0.25">
      <c r="A146" s="294"/>
      <c r="B146" s="303"/>
      <c r="C146" s="303"/>
      <c r="D146" s="303"/>
      <c r="E146" s="684"/>
      <c r="F146" s="298"/>
    </row>
    <row r="147" spans="1:6" x14ac:dyDescent="0.25">
      <c r="A147" s="294"/>
      <c r="B147" s="303"/>
      <c r="C147" s="303"/>
      <c r="D147" s="341"/>
      <c r="E147" s="684"/>
      <c r="F147" s="298"/>
    </row>
    <row r="148" spans="1:6" x14ac:dyDescent="0.25">
      <c r="A148" s="294"/>
      <c r="B148" s="303"/>
      <c r="C148" s="303"/>
      <c r="D148" s="303"/>
      <c r="E148" s="684"/>
      <c r="F148" s="298"/>
    </row>
    <row r="149" spans="1:6" ht="13" x14ac:dyDescent="0.25">
      <c r="A149" s="294"/>
      <c r="B149" s="295"/>
      <c r="C149" s="303"/>
      <c r="D149" s="303"/>
      <c r="E149" s="684"/>
      <c r="F149" s="298"/>
    </row>
    <row r="150" spans="1:6" x14ac:dyDescent="0.25">
      <c r="A150" s="294"/>
      <c r="B150" s="303"/>
      <c r="C150" s="303"/>
      <c r="D150" s="303"/>
      <c r="E150" s="684"/>
      <c r="F150" s="298"/>
    </row>
    <row r="151" spans="1:6" x14ac:dyDescent="0.25">
      <c r="A151" s="294"/>
      <c r="B151" s="304"/>
      <c r="C151" s="303"/>
      <c r="D151" s="303"/>
      <c r="E151" s="684"/>
      <c r="F151" s="298"/>
    </row>
    <row r="152" spans="1:6" x14ac:dyDescent="0.25">
      <c r="A152" s="294"/>
      <c r="B152" s="303"/>
      <c r="C152" s="303"/>
      <c r="D152" s="303"/>
      <c r="E152" s="684"/>
      <c r="F152" s="298"/>
    </row>
    <row r="153" spans="1:6" x14ac:dyDescent="0.25">
      <c r="A153" s="294"/>
      <c r="B153" s="303"/>
      <c r="C153" s="303"/>
      <c r="D153" s="341"/>
      <c r="E153" s="684"/>
      <c r="F153" s="298"/>
    </row>
    <row r="154" spans="1:6" x14ac:dyDescent="0.25">
      <c r="A154" s="294"/>
      <c r="B154" s="303"/>
      <c r="C154" s="303"/>
      <c r="D154" s="303"/>
      <c r="E154" s="684"/>
      <c r="F154" s="298"/>
    </row>
    <row r="155" spans="1:6" ht="13" x14ac:dyDescent="0.25">
      <c r="A155" s="294"/>
      <c r="B155" s="311"/>
      <c r="C155" s="303"/>
      <c r="D155" s="303"/>
      <c r="E155" s="684"/>
      <c r="F155" s="298"/>
    </row>
    <row r="156" spans="1:6" x14ac:dyDescent="0.25">
      <c r="A156" s="294"/>
      <c r="B156" s="336"/>
      <c r="C156" s="303"/>
      <c r="D156" s="303"/>
      <c r="E156" s="684"/>
      <c r="F156" s="298"/>
    </row>
    <row r="157" spans="1:6" ht="13" x14ac:dyDescent="0.25">
      <c r="A157" s="294"/>
      <c r="B157" s="311"/>
      <c r="C157" s="303"/>
      <c r="D157" s="303"/>
      <c r="E157" s="684"/>
      <c r="F157" s="298"/>
    </row>
    <row r="158" spans="1:6" x14ac:dyDescent="0.25">
      <c r="A158" s="294"/>
      <c r="B158" s="336"/>
      <c r="C158" s="303"/>
      <c r="D158" s="303"/>
      <c r="E158" s="684"/>
      <c r="F158" s="298"/>
    </row>
    <row r="159" spans="1:6" ht="13" x14ac:dyDescent="0.25">
      <c r="A159" s="294"/>
      <c r="B159" s="311"/>
      <c r="C159" s="303"/>
      <c r="D159" s="303"/>
      <c r="E159" s="684"/>
      <c r="F159" s="298"/>
    </row>
    <row r="160" spans="1:6" ht="13" x14ac:dyDescent="0.25">
      <c r="A160" s="294"/>
      <c r="B160" s="311"/>
      <c r="C160" s="303"/>
      <c r="D160" s="303"/>
      <c r="E160" s="684"/>
      <c r="F160" s="298"/>
    </row>
    <row r="161" spans="1:6" ht="13" x14ac:dyDescent="0.25">
      <c r="A161" s="294"/>
      <c r="B161" s="311"/>
      <c r="C161" s="303"/>
      <c r="D161" s="303"/>
      <c r="E161" s="684"/>
      <c r="F161" s="298"/>
    </row>
    <row r="162" spans="1:6" x14ac:dyDescent="0.25">
      <c r="A162" s="294"/>
      <c r="B162" s="304"/>
      <c r="C162" s="303"/>
      <c r="D162" s="303"/>
      <c r="E162" s="684"/>
      <c r="F162" s="298"/>
    </row>
    <row r="163" spans="1:6" x14ac:dyDescent="0.25">
      <c r="A163" s="294"/>
      <c r="B163" s="336"/>
      <c r="C163" s="303"/>
      <c r="D163" s="303"/>
      <c r="E163" s="684"/>
      <c r="F163" s="298"/>
    </row>
    <row r="164" spans="1:6" x14ac:dyDescent="0.25">
      <c r="A164" s="294"/>
      <c r="B164" s="336"/>
      <c r="C164" s="303"/>
      <c r="D164" s="303"/>
      <c r="E164" s="684"/>
      <c r="F164" s="298"/>
    </row>
    <row r="165" spans="1:6" x14ac:dyDescent="0.25">
      <c r="A165" s="294"/>
      <c r="B165" s="336"/>
      <c r="C165" s="303"/>
      <c r="D165" s="303"/>
      <c r="E165" s="684"/>
      <c r="F165" s="298"/>
    </row>
    <row r="166" spans="1:6" x14ac:dyDescent="0.25">
      <c r="A166" s="294"/>
      <c r="B166" s="336"/>
      <c r="C166" s="303"/>
      <c r="D166" s="303"/>
      <c r="E166" s="684"/>
      <c r="F166" s="298"/>
    </row>
    <row r="167" spans="1:6" x14ac:dyDescent="0.25">
      <c r="A167" s="294"/>
      <c r="B167" s="336"/>
      <c r="C167" s="303"/>
      <c r="D167" s="303"/>
      <c r="E167" s="684"/>
      <c r="F167" s="298"/>
    </row>
    <row r="168" spans="1:6" x14ac:dyDescent="0.25">
      <c r="A168" s="294"/>
      <c r="B168" s="336"/>
      <c r="C168" s="303"/>
      <c r="D168" s="303"/>
      <c r="E168" s="684"/>
      <c r="F168" s="298"/>
    </row>
    <row r="169" spans="1:6" x14ac:dyDescent="0.25">
      <c r="A169" s="294"/>
      <c r="B169" s="336"/>
      <c r="C169" s="303"/>
      <c r="D169" s="303"/>
      <c r="E169" s="684"/>
      <c r="F169" s="298"/>
    </row>
    <row r="170" spans="1:6" x14ac:dyDescent="0.25">
      <c r="A170" s="294"/>
      <c r="B170" s="336"/>
      <c r="C170" s="303"/>
      <c r="D170" s="303"/>
      <c r="E170" s="684"/>
      <c r="F170" s="298"/>
    </row>
    <row r="171" spans="1:6" x14ac:dyDescent="0.25">
      <c r="A171" s="294"/>
      <c r="B171" s="336"/>
      <c r="C171" s="303"/>
      <c r="D171" s="303"/>
      <c r="E171" s="684"/>
      <c r="F171" s="298"/>
    </row>
    <row r="172" spans="1:6" x14ac:dyDescent="0.25">
      <c r="A172" s="294"/>
      <c r="B172" s="336"/>
      <c r="C172" s="303"/>
      <c r="D172" s="303"/>
      <c r="E172" s="684"/>
      <c r="F172" s="298"/>
    </row>
    <row r="173" spans="1:6" x14ac:dyDescent="0.25">
      <c r="A173" s="294"/>
      <c r="B173" s="336"/>
      <c r="C173" s="303"/>
      <c r="D173" s="303"/>
      <c r="E173" s="684"/>
      <c r="F173" s="298"/>
    </row>
    <row r="174" spans="1:6" x14ac:dyDescent="0.25">
      <c r="A174" s="294"/>
      <c r="B174" s="336"/>
      <c r="C174" s="303"/>
      <c r="D174" s="303"/>
      <c r="E174" s="684"/>
      <c r="F174" s="298"/>
    </row>
    <row r="175" spans="1:6" x14ac:dyDescent="0.25">
      <c r="A175" s="294"/>
      <c r="B175" s="336"/>
      <c r="C175" s="303"/>
      <c r="D175" s="303"/>
      <c r="E175" s="684"/>
      <c r="F175" s="298"/>
    </row>
    <row r="176" spans="1:6" x14ac:dyDescent="0.25">
      <c r="A176" s="294"/>
      <c r="B176" s="336"/>
      <c r="C176" s="303"/>
      <c r="D176" s="303"/>
      <c r="E176" s="684"/>
      <c r="F176" s="298"/>
    </row>
    <row r="177" spans="1:6" x14ac:dyDescent="0.25">
      <c r="A177" s="294"/>
      <c r="B177" s="336"/>
      <c r="C177" s="303"/>
      <c r="D177" s="303"/>
      <c r="E177" s="684"/>
      <c r="F177" s="298"/>
    </row>
    <row r="178" spans="1:6" ht="13" x14ac:dyDescent="0.25">
      <c r="A178" s="294"/>
      <c r="B178" s="311"/>
      <c r="C178" s="303"/>
      <c r="D178" s="303"/>
      <c r="E178" s="684"/>
      <c r="F178" s="298"/>
    </row>
    <row r="179" spans="1:6" x14ac:dyDescent="0.25">
      <c r="A179" s="294"/>
      <c r="B179" s="336"/>
      <c r="C179" s="303"/>
      <c r="D179" s="303"/>
      <c r="E179" s="684"/>
      <c r="F179" s="298"/>
    </row>
    <row r="180" spans="1:6" x14ac:dyDescent="0.25">
      <c r="A180" s="294"/>
      <c r="B180" s="336"/>
      <c r="C180" s="303"/>
      <c r="D180" s="303"/>
      <c r="E180" s="684"/>
      <c r="F180" s="298"/>
    </row>
    <row r="181" spans="1:6" x14ac:dyDescent="0.25">
      <c r="A181" s="294"/>
      <c r="B181" s="336"/>
      <c r="C181" s="303"/>
      <c r="D181" s="303"/>
      <c r="E181" s="684"/>
      <c r="F181" s="298"/>
    </row>
    <row r="182" spans="1:6" x14ac:dyDescent="0.25">
      <c r="A182" s="342"/>
      <c r="B182" s="43"/>
      <c r="C182" s="41"/>
      <c r="D182" s="41"/>
      <c r="E182" s="687"/>
      <c r="F182" s="344"/>
    </row>
    <row r="183" spans="1:6" ht="13" thickBot="1" x14ac:dyDescent="0.3">
      <c r="A183" s="320"/>
      <c r="B183" s="321"/>
      <c r="C183" s="322"/>
      <c r="D183" s="322" t="s">
        <v>89</v>
      </c>
      <c r="E183" s="685"/>
      <c r="F183" s="443">
        <f>SUM(F135:F182)</f>
        <v>0</v>
      </c>
    </row>
    <row r="184" spans="1:6" x14ac:dyDescent="0.25">
      <c r="E184" s="688"/>
      <c r="F184" s="33"/>
    </row>
    <row r="185" spans="1:6" x14ac:dyDescent="0.25">
      <c r="E185" s="688"/>
      <c r="F185" s="33"/>
    </row>
    <row r="186" spans="1:6" x14ac:dyDescent="0.25">
      <c r="E186" s="688"/>
      <c r="F186" s="33"/>
    </row>
    <row r="187" spans="1:6" x14ac:dyDescent="0.25">
      <c r="E187" s="688"/>
      <c r="F187" s="33"/>
    </row>
    <row r="188" spans="1:6" x14ac:dyDescent="0.25">
      <c r="E188" s="688"/>
      <c r="F188" s="33"/>
    </row>
    <row r="189" spans="1:6" x14ac:dyDescent="0.25">
      <c r="A189" s="6"/>
      <c r="B189" s="1"/>
      <c r="C189" s="4"/>
      <c r="D189" s="4"/>
      <c r="E189" s="689"/>
      <c r="F189" s="35"/>
    </row>
    <row r="190" spans="1:6" x14ac:dyDescent="0.25">
      <c r="E190" s="688"/>
      <c r="F190" s="33"/>
    </row>
    <row r="191" spans="1:6" x14ac:dyDescent="0.25">
      <c r="E191" s="688"/>
      <c r="F191" s="33"/>
    </row>
    <row r="192" spans="1:6" x14ac:dyDescent="0.25">
      <c r="E192" s="688"/>
      <c r="F192" s="33"/>
    </row>
    <row r="193" spans="5:6" x14ac:dyDescent="0.25">
      <c r="E193" s="688"/>
      <c r="F193" s="33"/>
    </row>
    <row r="194" spans="5:6" x14ac:dyDescent="0.25">
      <c r="E194" s="688"/>
      <c r="F194" s="33"/>
    </row>
    <row r="195" spans="5:6" x14ac:dyDescent="0.25">
      <c r="E195" s="688"/>
      <c r="F195" s="33"/>
    </row>
    <row r="196" spans="5:6" x14ac:dyDescent="0.25">
      <c r="E196" s="688"/>
      <c r="F196" s="33"/>
    </row>
    <row r="197" spans="5:6" x14ac:dyDescent="0.25">
      <c r="E197" s="688"/>
      <c r="F197" s="33"/>
    </row>
    <row r="198" spans="5:6" x14ac:dyDescent="0.25">
      <c r="E198" s="688"/>
      <c r="F198" s="33"/>
    </row>
    <row r="199" spans="5:6" x14ac:dyDescent="0.25">
      <c r="E199" s="688"/>
      <c r="F199" s="33"/>
    </row>
    <row r="200" spans="5:6" x14ac:dyDescent="0.25">
      <c r="E200" s="688"/>
      <c r="F200" s="33"/>
    </row>
    <row r="201" spans="5:6" x14ac:dyDescent="0.25">
      <c r="E201" s="688"/>
      <c r="F201" s="33"/>
    </row>
    <row r="202" spans="5:6" x14ac:dyDescent="0.25">
      <c r="E202" s="688"/>
      <c r="F202" s="33"/>
    </row>
    <row r="203" spans="5:6" x14ac:dyDescent="0.25">
      <c r="E203" s="688"/>
      <c r="F203" s="33"/>
    </row>
    <row r="204" spans="5:6" x14ac:dyDescent="0.25">
      <c r="E204" s="688"/>
      <c r="F204" s="33"/>
    </row>
    <row r="205" spans="5:6" x14ac:dyDescent="0.25">
      <c r="E205" s="688"/>
      <c r="F205" s="33"/>
    </row>
    <row r="206" spans="5:6" x14ac:dyDescent="0.25">
      <c r="E206" s="688"/>
      <c r="F206" s="33"/>
    </row>
    <row r="207" spans="5:6" x14ac:dyDescent="0.25">
      <c r="E207" s="688"/>
      <c r="F207" s="33"/>
    </row>
    <row r="208" spans="5:6" x14ac:dyDescent="0.25">
      <c r="E208" s="688"/>
      <c r="F208" s="33"/>
    </row>
    <row r="209" spans="5:6" x14ac:dyDescent="0.25">
      <c r="E209" s="688"/>
      <c r="F209" s="33"/>
    </row>
    <row r="210" spans="5:6" x14ac:dyDescent="0.25">
      <c r="E210" s="688"/>
      <c r="F210" s="33"/>
    </row>
    <row r="211" spans="5:6" x14ac:dyDescent="0.25">
      <c r="E211" s="688"/>
      <c r="F211" s="33"/>
    </row>
    <row r="212" spans="5:6" x14ac:dyDescent="0.25">
      <c r="E212" s="688"/>
      <c r="F212" s="33"/>
    </row>
    <row r="213" spans="5:6" x14ac:dyDescent="0.25">
      <c r="E213" s="688"/>
      <c r="F213" s="33"/>
    </row>
    <row r="214" spans="5:6" x14ac:dyDescent="0.25">
      <c r="E214" s="688"/>
      <c r="F214" s="33"/>
    </row>
    <row r="215" spans="5:6" x14ac:dyDescent="0.25">
      <c r="E215" s="688"/>
      <c r="F215" s="33"/>
    </row>
    <row r="216" spans="5:6" x14ac:dyDescent="0.25">
      <c r="E216" s="688"/>
      <c r="F216" s="33"/>
    </row>
    <row r="217" spans="5:6" x14ac:dyDescent="0.25">
      <c r="E217" s="688"/>
      <c r="F217" s="33"/>
    </row>
    <row r="218" spans="5:6" x14ac:dyDescent="0.25">
      <c r="E218" s="688"/>
      <c r="F218" s="33"/>
    </row>
    <row r="219" spans="5:6" x14ac:dyDescent="0.25">
      <c r="E219" s="688"/>
      <c r="F219" s="33"/>
    </row>
    <row r="220" spans="5:6" x14ac:dyDescent="0.25">
      <c r="E220" s="688"/>
      <c r="F220" s="33"/>
    </row>
    <row r="221" spans="5:6" x14ac:dyDescent="0.25">
      <c r="E221" s="688"/>
      <c r="F221" s="33"/>
    </row>
    <row r="222" spans="5:6" x14ac:dyDescent="0.25">
      <c r="E222" s="688"/>
      <c r="F222" s="33"/>
    </row>
    <row r="223" spans="5:6" x14ac:dyDescent="0.25">
      <c r="E223" s="688"/>
      <c r="F223" s="33"/>
    </row>
    <row r="224" spans="5:6" x14ac:dyDescent="0.25">
      <c r="E224" s="688"/>
      <c r="F224" s="33"/>
    </row>
    <row r="225" spans="5:6" x14ac:dyDescent="0.25">
      <c r="E225" s="688"/>
      <c r="F225" s="33"/>
    </row>
    <row r="226" spans="5:6" x14ac:dyDescent="0.25">
      <c r="E226" s="688"/>
      <c r="F226" s="33"/>
    </row>
    <row r="227" spans="5:6" x14ac:dyDescent="0.25">
      <c r="E227" s="688"/>
      <c r="F227" s="33"/>
    </row>
    <row r="228" spans="5:6" x14ac:dyDescent="0.25">
      <c r="E228" s="688"/>
      <c r="F228" s="33"/>
    </row>
    <row r="229" spans="5:6" x14ac:dyDescent="0.25">
      <c r="E229" s="688"/>
      <c r="F229" s="33"/>
    </row>
    <row r="230" spans="5:6" x14ac:dyDescent="0.25">
      <c r="E230" s="688"/>
      <c r="F230" s="33"/>
    </row>
    <row r="231" spans="5:6" x14ac:dyDescent="0.25">
      <c r="E231" s="688"/>
      <c r="F231" s="33"/>
    </row>
    <row r="232" spans="5:6" x14ac:dyDescent="0.25">
      <c r="E232" s="688"/>
      <c r="F232" s="33"/>
    </row>
    <row r="233" spans="5:6" x14ac:dyDescent="0.25">
      <c r="E233" s="688"/>
      <c r="F233" s="33"/>
    </row>
    <row r="234" spans="5:6" x14ac:dyDescent="0.25">
      <c r="E234" s="688"/>
      <c r="F234" s="33"/>
    </row>
    <row r="235" spans="5:6" x14ac:dyDescent="0.25">
      <c r="E235" s="688"/>
      <c r="F235" s="33"/>
    </row>
    <row r="236" spans="5:6" x14ac:dyDescent="0.25">
      <c r="E236" s="688"/>
      <c r="F236" s="33"/>
    </row>
    <row r="237" spans="5:6" x14ac:dyDescent="0.25">
      <c r="E237" s="688"/>
      <c r="F237" s="33"/>
    </row>
    <row r="238" spans="5:6" x14ac:dyDescent="0.25">
      <c r="E238" s="688"/>
      <c r="F238" s="33"/>
    </row>
    <row r="239" spans="5:6" x14ac:dyDescent="0.25">
      <c r="E239" s="688"/>
      <c r="F239" s="33"/>
    </row>
    <row r="240" spans="5:6" x14ac:dyDescent="0.25">
      <c r="E240" s="688"/>
      <c r="F240" s="33"/>
    </row>
    <row r="241" spans="5:6" x14ac:dyDescent="0.25">
      <c r="E241" s="688"/>
      <c r="F241" s="33"/>
    </row>
    <row r="242" spans="5:6" x14ac:dyDescent="0.25">
      <c r="E242" s="688"/>
      <c r="F242" s="33"/>
    </row>
    <row r="243" spans="5:6" x14ac:dyDescent="0.25">
      <c r="E243" s="688"/>
      <c r="F243" s="33"/>
    </row>
    <row r="244" spans="5:6" x14ac:dyDescent="0.25">
      <c r="E244" s="688"/>
      <c r="F244" s="33"/>
    </row>
    <row r="245" spans="5:6" x14ac:dyDescent="0.25">
      <c r="E245" s="688"/>
      <c r="F245" s="33"/>
    </row>
    <row r="246" spans="5:6" x14ac:dyDescent="0.25">
      <c r="E246" s="688"/>
      <c r="F246" s="33"/>
    </row>
    <row r="247" spans="5:6" x14ac:dyDescent="0.25">
      <c r="E247" s="688"/>
      <c r="F247" s="33"/>
    </row>
    <row r="248" spans="5:6" x14ac:dyDescent="0.25">
      <c r="E248" s="688"/>
      <c r="F248" s="33"/>
    </row>
    <row r="249" spans="5:6" x14ac:dyDescent="0.25">
      <c r="E249" s="688"/>
      <c r="F249" s="33"/>
    </row>
    <row r="250" spans="5:6" x14ac:dyDescent="0.25">
      <c r="E250" s="688"/>
      <c r="F250" s="33"/>
    </row>
    <row r="251" spans="5:6" x14ac:dyDescent="0.25">
      <c r="E251" s="688"/>
      <c r="F251" s="33"/>
    </row>
    <row r="252" spans="5:6" x14ac:dyDescent="0.25">
      <c r="E252" s="688"/>
      <c r="F252" s="33"/>
    </row>
    <row r="253" spans="5:6" x14ac:dyDescent="0.25">
      <c r="E253" s="688"/>
      <c r="F253" s="33"/>
    </row>
    <row r="254" spans="5:6" x14ac:dyDescent="0.25">
      <c r="E254" s="688"/>
      <c r="F254" s="33"/>
    </row>
    <row r="255" spans="5:6" x14ac:dyDescent="0.25">
      <c r="E255" s="688"/>
      <c r="F255" s="33"/>
    </row>
    <row r="256" spans="5:6" x14ac:dyDescent="0.25">
      <c r="E256" s="688"/>
      <c r="F256" s="33"/>
    </row>
    <row r="257" spans="5:6" x14ac:dyDescent="0.25">
      <c r="E257" s="688"/>
      <c r="F257" s="33"/>
    </row>
    <row r="258" spans="5:6" x14ac:dyDescent="0.25">
      <c r="E258" s="688"/>
      <c r="F258" s="33"/>
    </row>
    <row r="259" spans="5:6" x14ac:dyDescent="0.25">
      <c r="E259" s="688"/>
      <c r="F259" s="33"/>
    </row>
    <row r="260" spans="5:6" x14ac:dyDescent="0.25">
      <c r="E260" s="688"/>
      <c r="F260" s="33"/>
    </row>
    <row r="261" spans="5:6" x14ac:dyDescent="0.25">
      <c r="E261" s="688"/>
      <c r="F261" s="33"/>
    </row>
    <row r="262" spans="5:6" x14ac:dyDescent="0.25">
      <c r="E262" s="688"/>
      <c r="F262" s="33"/>
    </row>
    <row r="263" spans="5:6" x14ac:dyDescent="0.25">
      <c r="E263" s="688"/>
      <c r="F263" s="33"/>
    </row>
    <row r="264" spans="5:6" x14ac:dyDescent="0.25">
      <c r="E264" s="688"/>
      <c r="F264" s="33"/>
    </row>
    <row r="265" spans="5:6" x14ac:dyDescent="0.25">
      <c r="E265" s="688"/>
      <c r="F265" s="33"/>
    </row>
    <row r="266" spans="5:6" x14ac:dyDescent="0.25">
      <c r="E266" s="688"/>
      <c r="F266" s="33"/>
    </row>
    <row r="267" spans="5:6" x14ac:dyDescent="0.25">
      <c r="E267" s="688"/>
      <c r="F267" s="33"/>
    </row>
    <row r="268" spans="5:6" x14ac:dyDescent="0.25">
      <c r="E268" s="688"/>
      <c r="F268" s="33"/>
    </row>
    <row r="269" spans="5:6" x14ac:dyDescent="0.25">
      <c r="E269" s="688"/>
      <c r="F269" s="33"/>
    </row>
    <row r="270" spans="5:6" x14ac:dyDescent="0.25">
      <c r="E270" s="688"/>
      <c r="F270" s="33"/>
    </row>
    <row r="271" spans="5:6" x14ac:dyDescent="0.25">
      <c r="E271" s="688"/>
      <c r="F271" s="33"/>
    </row>
    <row r="272" spans="5:6" x14ac:dyDescent="0.25">
      <c r="E272" s="688"/>
      <c r="F272" s="33"/>
    </row>
    <row r="273" spans="5:6" x14ac:dyDescent="0.25">
      <c r="E273" s="688"/>
      <c r="F273" s="33"/>
    </row>
    <row r="274" spans="5:6" x14ac:dyDescent="0.25">
      <c r="E274" s="688"/>
      <c r="F274" s="33"/>
    </row>
    <row r="275" spans="5:6" x14ac:dyDescent="0.25">
      <c r="E275" s="688"/>
      <c r="F275" s="33"/>
    </row>
    <row r="276" spans="5:6" x14ac:dyDescent="0.25">
      <c r="E276" s="688"/>
      <c r="F276" s="33"/>
    </row>
    <row r="277" spans="5:6" x14ac:dyDescent="0.25">
      <c r="E277" s="688"/>
      <c r="F277" s="33"/>
    </row>
    <row r="278" spans="5:6" x14ac:dyDescent="0.25">
      <c r="E278" s="688"/>
      <c r="F278" s="33"/>
    </row>
    <row r="279" spans="5:6" x14ac:dyDescent="0.25">
      <c r="E279" s="688"/>
      <c r="F279" s="33"/>
    </row>
    <row r="280" spans="5:6" x14ac:dyDescent="0.25">
      <c r="E280" s="688"/>
      <c r="F280" s="33"/>
    </row>
    <row r="281" spans="5:6" x14ac:dyDescent="0.25">
      <c r="E281" s="688"/>
      <c r="F281" s="33"/>
    </row>
    <row r="282" spans="5:6" x14ac:dyDescent="0.25">
      <c r="E282" s="688"/>
      <c r="F282" s="33"/>
    </row>
    <row r="283" spans="5:6" x14ac:dyDescent="0.25">
      <c r="E283" s="688"/>
      <c r="F283" s="33"/>
    </row>
    <row r="284" spans="5:6" x14ac:dyDescent="0.25">
      <c r="E284" s="688"/>
      <c r="F284" s="33"/>
    </row>
    <row r="285" spans="5:6" x14ac:dyDescent="0.25">
      <c r="E285" s="688"/>
      <c r="F285" s="33"/>
    </row>
    <row r="286" spans="5:6" x14ac:dyDescent="0.25">
      <c r="E286" s="688"/>
      <c r="F286" s="33"/>
    </row>
    <row r="287" spans="5:6" x14ac:dyDescent="0.25">
      <c r="E287" s="688"/>
      <c r="F287" s="33"/>
    </row>
    <row r="288" spans="5:6" x14ac:dyDescent="0.25">
      <c r="E288" s="688"/>
      <c r="F288" s="33"/>
    </row>
    <row r="289" spans="5:6" x14ac:dyDescent="0.25">
      <c r="E289" s="688"/>
      <c r="F289" s="33"/>
    </row>
    <row r="290" spans="5:6" x14ac:dyDescent="0.25">
      <c r="E290" s="688"/>
      <c r="F290" s="33"/>
    </row>
    <row r="291" spans="5:6" x14ac:dyDescent="0.25">
      <c r="E291" s="688"/>
      <c r="F291" s="33"/>
    </row>
    <row r="292" spans="5:6" x14ac:dyDescent="0.25">
      <c r="E292" s="688"/>
      <c r="F292" s="33"/>
    </row>
    <row r="293" spans="5:6" x14ac:dyDescent="0.25">
      <c r="E293" s="688"/>
      <c r="F293" s="33"/>
    </row>
    <row r="294" spans="5:6" x14ac:dyDescent="0.25">
      <c r="E294" s="688"/>
      <c r="F294" s="33"/>
    </row>
    <row r="295" spans="5:6" x14ac:dyDescent="0.25">
      <c r="E295" s="688"/>
      <c r="F295" s="33"/>
    </row>
    <row r="296" spans="5:6" x14ac:dyDescent="0.25">
      <c r="E296" s="688"/>
      <c r="F296" s="33"/>
    </row>
    <row r="297" spans="5:6" x14ac:dyDescent="0.25">
      <c r="E297" s="688"/>
      <c r="F297" s="33"/>
    </row>
    <row r="298" spans="5:6" x14ac:dyDescent="0.25">
      <c r="E298" s="688"/>
      <c r="F298" s="33"/>
    </row>
    <row r="299" spans="5:6" x14ac:dyDescent="0.25">
      <c r="E299" s="688"/>
      <c r="F299" s="33"/>
    </row>
    <row r="300" spans="5:6" x14ac:dyDescent="0.25">
      <c r="E300" s="688"/>
      <c r="F300" s="33"/>
    </row>
    <row r="301" spans="5:6" x14ac:dyDescent="0.25">
      <c r="E301" s="688"/>
      <c r="F301" s="33"/>
    </row>
    <row r="302" spans="5:6" x14ac:dyDescent="0.25">
      <c r="E302" s="688"/>
      <c r="F302" s="33"/>
    </row>
    <row r="303" spans="5:6" x14ac:dyDescent="0.25">
      <c r="E303" s="688"/>
      <c r="F303" s="33"/>
    </row>
    <row r="304" spans="5:6" x14ac:dyDescent="0.25">
      <c r="E304" s="688"/>
      <c r="F304" s="33"/>
    </row>
    <row r="305" spans="5:6" x14ac:dyDescent="0.25">
      <c r="E305" s="688"/>
      <c r="F305" s="33"/>
    </row>
    <row r="306" spans="5:6" x14ac:dyDescent="0.25">
      <c r="E306" s="688"/>
      <c r="F306" s="33"/>
    </row>
    <row r="307" spans="5:6" x14ac:dyDescent="0.25">
      <c r="E307" s="688"/>
      <c r="F307" s="33"/>
    </row>
    <row r="308" spans="5:6" x14ac:dyDescent="0.25">
      <c r="E308" s="688"/>
      <c r="F308" s="33"/>
    </row>
    <row r="309" spans="5:6" x14ac:dyDescent="0.25">
      <c r="E309" s="688"/>
      <c r="F309" s="33"/>
    </row>
    <row r="310" spans="5:6" x14ac:dyDescent="0.25">
      <c r="E310" s="688"/>
      <c r="F310" s="33"/>
    </row>
    <row r="311" spans="5:6" x14ac:dyDescent="0.25">
      <c r="E311" s="688"/>
      <c r="F311" s="33"/>
    </row>
    <row r="312" spans="5:6" x14ac:dyDescent="0.25">
      <c r="E312" s="688"/>
      <c r="F312" s="33"/>
    </row>
    <row r="313" spans="5:6" x14ac:dyDescent="0.25">
      <c r="E313" s="688"/>
      <c r="F313" s="33"/>
    </row>
    <row r="314" spans="5:6" x14ac:dyDescent="0.25">
      <c r="E314" s="688"/>
      <c r="F314" s="33"/>
    </row>
    <row r="315" spans="5:6" x14ac:dyDescent="0.25">
      <c r="E315" s="688"/>
      <c r="F315" s="33"/>
    </row>
    <row r="316" spans="5:6" x14ac:dyDescent="0.25">
      <c r="E316" s="688"/>
      <c r="F316" s="33"/>
    </row>
    <row r="317" spans="5:6" x14ac:dyDescent="0.25">
      <c r="E317" s="688"/>
      <c r="F317" s="33"/>
    </row>
    <row r="318" spans="5:6" x14ac:dyDescent="0.25">
      <c r="E318" s="688"/>
      <c r="F318" s="33"/>
    </row>
    <row r="319" spans="5:6" x14ac:dyDescent="0.25">
      <c r="E319" s="688"/>
      <c r="F319" s="33"/>
    </row>
    <row r="320" spans="5:6" x14ac:dyDescent="0.25">
      <c r="E320" s="688"/>
      <c r="F320" s="33"/>
    </row>
    <row r="321" spans="5:6" x14ac:dyDescent="0.25">
      <c r="E321" s="688"/>
      <c r="F321" s="33"/>
    </row>
  </sheetData>
  <mergeCells count="2">
    <mergeCell ref="A1:F1"/>
    <mergeCell ref="A2:F2"/>
  </mergeCells>
  <pageMargins left="0.74803149606299213" right="0.74803149606299213" top="0.98425196850393704" bottom="0.98425196850393704" header="0.51181102362204722" footer="0.51181102362204722"/>
  <pageSetup paperSize="9" scale="49" orientation="portrait" r:id="rId1"/>
  <headerFooter alignWithMargins="0">
    <oddFooter>Page &amp;P of &amp;N</oddFooter>
  </headerFooter>
  <rowBreaks count="2" manualBreakCount="2">
    <brk id="50" max="5" man="1"/>
    <brk id="9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1701</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4"/>
  <sheetViews>
    <sheetView view="pageBreakPreview" topLeftCell="A53" zoomScaleNormal="100" zoomScaleSheetLayoutView="100" workbookViewId="0">
      <selection activeCell="D10" sqref="D10"/>
    </sheetView>
  </sheetViews>
  <sheetFormatPr defaultColWidth="9.08984375" defaultRowHeight="10" x14ac:dyDescent="0.2"/>
  <cols>
    <col min="1" max="1" width="9.90625" style="10" customWidth="1"/>
    <col min="2" max="2" width="32.90625" style="10" customWidth="1"/>
    <col min="3" max="3" width="6.08984375" style="1" customWidth="1"/>
    <col min="4" max="4" width="10.6328125" style="1" customWidth="1"/>
    <col min="5" max="5" width="12.36328125" style="8" bestFit="1" customWidth="1"/>
    <col min="6" max="6" width="18.36328125" style="36" customWidth="1"/>
    <col min="7" max="8" width="9.08984375" style="10"/>
    <col min="9" max="9" width="11.6328125" style="10" customWidth="1"/>
    <col min="10" max="10" width="17.6328125" style="10" customWidth="1"/>
    <col min="11" max="12" width="10" style="10" bestFit="1" customWidth="1"/>
    <col min="13" max="16384" width="9.08984375" style="10"/>
  </cols>
  <sheetData>
    <row r="1" spans="1:6" ht="12.75" customHeight="1" x14ac:dyDescent="0.25">
      <c r="A1" s="1139" t="s">
        <v>289</v>
      </c>
      <c r="B1" s="1143"/>
      <c r="C1" s="1143"/>
      <c r="D1" s="1143"/>
      <c r="E1" s="1143"/>
      <c r="F1" s="1143"/>
    </row>
    <row r="2" spans="1:6" ht="12.75" customHeight="1" x14ac:dyDescent="0.25">
      <c r="A2" s="1139" t="s">
        <v>972</v>
      </c>
      <c r="B2" s="1143"/>
      <c r="C2" s="1143"/>
      <c r="D2" s="1143"/>
      <c r="E2" s="1143"/>
      <c r="F2" s="1143"/>
    </row>
    <row r="3" spans="1:6" ht="13" x14ac:dyDescent="0.3">
      <c r="A3" s="444" t="s">
        <v>1702</v>
      </c>
      <c r="B3" s="445"/>
      <c r="C3" s="448"/>
      <c r="D3" s="448"/>
      <c r="E3" s="449"/>
      <c r="F3" s="450"/>
    </row>
    <row r="4" spans="1:6" ht="13" x14ac:dyDescent="0.3">
      <c r="A4" s="444"/>
      <c r="B4" s="445"/>
      <c r="C4" s="448"/>
      <c r="D4" s="448"/>
      <c r="E4" s="449"/>
      <c r="F4" s="450"/>
    </row>
    <row r="5" spans="1:6" ht="13" x14ac:dyDescent="0.3">
      <c r="A5" s="444" t="s">
        <v>26</v>
      </c>
      <c r="B5" s="445"/>
      <c r="C5" s="448"/>
      <c r="D5" s="448"/>
      <c r="E5" s="449"/>
      <c r="F5" s="450"/>
    </row>
    <row r="6" spans="1:6" ht="13" thickBot="1" x14ac:dyDescent="0.3">
      <c r="A6" s="451"/>
      <c r="B6" s="451"/>
      <c r="C6" s="445"/>
      <c r="D6" s="445"/>
      <c r="E6" s="449"/>
      <c r="F6" s="452"/>
    </row>
    <row r="7" spans="1:6" ht="26.5" thickBot="1" x14ac:dyDescent="0.3">
      <c r="A7" s="800" t="s">
        <v>72</v>
      </c>
      <c r="B7" s="801" t="s">
        <v>73</v>
      </c>
      <c r="C7" s="801" t="s">
        <v>74</v>
      </c>
      <c r="D7" s="801" t="s">
        <v>75</v>
      </c>
      <c r="E7" s="821" t="s">
        <v>1446</v>
      </c>
      <c r="F7" s="822" t="s">
        <v>1443</v>
      </c>
    </row>
    <row r="8" spans="1:6" ht="12.5" x14ac:dyDescent="0.25">
      <c r="A8" s="453"/>
      <c r="B8" s="454"/>
      <c r="C8" s="488"/>
      <c r="D8" s="488"/>
      <c r="E8" s="805"/>
      <c r="F8" s="456"/>
    </row>
    <row r="9" spans="1:6" ht="13" x14ac:dyDescent="0.25">
      <c r="A9" s="453"/>
      <c r="B9" s="295" t="s">
        <v>92</v>
      </c>
      <c r="C9" s="488"/>
      <c r="D9" s="487"/>
      <c r="E9" s="806"/>
      <c r="F9" s="456"/>
    </row>
    <row r="10" spans="1:6" ht="50" x14ac:dyDescent="0.25">
      <c r="A10" s="453"/>
      <c r="B10" s="457" t="s">
        <v>1944</v>
      </c>
      <c r="C10" s="488"/>
      <c r="D10" s="487"/>
      <c r="E10" s="806"/>
      <c r="F10" s="456"/>
    </row>
    <row r="11" spans="1:6" ht="12.5" x14ac:dyDescent="0.25">
      <c r="A11" s="453"/>
      <c r="B11" s="454"/>
      <c r="C11" s="488"/>
      <c r="D11" s="487"/>
      <c r="E11" s="806"/>
      <c r="F11" s="456"/>
    </row>
    <row r="12" spans="1:6" ht="12.5" x14ac:dyDescent="0.25">
      <c r="A12" s="453"/>
      <c r="B12" s="454"/>
      <c r="C12" s="488"/>
      <c r="D12" s="487"/>
      <c r="E12" s="806"/>
      <c r="F12" s="456"/>
    </row>
    <row r="13" spans="1:6" ht="13" x14ac:dyDescent="0.25">
      <c r="A13" s="453"/>
      <c r="B13" s="295" t="s">
        <v>112</v>
      </c>
      <c r="C13" s="488"/>
      <c r="D13" s="487"/>
      <c r="E13" s="805"/>
      <c r="F13" s="456"/>
    </row>
    <row r="14" spans="1:6" ht="12.5" x14ac:dyDescent="0.25">
      <c r="A14" s="453"/>
      <c r="B14" s="454"/>
      <c r="C14" s="488"/>
      <c r="D14" s="487"/>
      <c r="E14" s="805"/>
      <c r="F14" s="456"/>
    </row>
    <row r="15" spans="1:6" ht="12.5" x14ac:dyDescent="0.25">
      <c r="A15" s="453"/>
      <c r="B15" s="372" t="s">
        <v>84</v>
      </c>
      <c r="C15" s="488"/>
      <c r="D15" s="487"/>
      <c r="E15" s="805"/>
      <c r="F15" s="456"/>
    </row>
    <row r="16" spans="1:6" ht="12.5" x14ac:dyDescent="0.25">
      <c r="A16" s="453"/>
      <c r="B16" s="454"/>
      <c r="C16" s="488"/>
      <c r="D16" s="487"/>
      <c r="E16" s="805"/>
      <c r="F16" s="456"/>
    </row>
    <row r="17" spans="1:14" ht="12.5" x14ac:dyDescent="0.25">
      <c r="A17" s="453" t="s">
        <v>69</v>
      </c>
      <c r="B17" s="454" t="s">
        <v>13</v>
      </c>
      <c r="C17" s="487" t="s">
        <v>141</v>
      </c>
      <c r="D17" s="807">
        <v>0.92</v>
      </c>
      <c r="E17" s="808"/>
      <c r="F17" s="462">
        <f>D17*E17</f>
        <v>0</v>
      </c>
      <c r="M17" s="12"/>
      <c r="N17" s="12"/>
    </row>
    <row r="18" spans="1:14" ht="12.5" x14ac:dyDescent="0.25">
      <c r="A18" s="453"/>
      <c r="B18" s="454"/>
      <c r="C18" s="488"/>
      <c r="D18" s="487"/>
      <c r="E18" s="539"/>
      <c r="F18" s="462"/>
      <c r="M18" s="12"/>
      <c r="N18" s="12"/>
    </row>
    <row r="19" spans="1:14" ht="13" x14ac:dyDescent="0.25">
      <c r="A19" s="453"/>
      <c r="B19" s="295" t="s">
        <v>93</v>
      </c>
      <c r="C19" s="488"/>
      <c r="D19" s="487"/>
      <c r="E19" s="539"/>
      <c r="F19" s="462"/>
      <c r="J19" s="11"/>
      <c r="M19" s="12"/>
      <c r="N19" s="12"/>
    </row>
    <row r="20" spans="1:14" ht="12.5" x14ac:dyDescent="0.25">
      <c r="A20" s="453"/>
      <c r="B20" s="454"/>
      <c r="C20" s="488"/>
      <c r="D20" s="487"/>
      <c r="E20" s="539"/>
      <c r="F20" s="462"/>
      <c r="M20" s="12"/>
      <c r="N20" s="12"/>
    </row>
    <row r="21" spans="1:14" ht="50" x14ac:dyDescent="0.25">
      <c r="A21" s="453"/>
      <c r="B21" s="304" t="s">
        <v>113</v>
      </c>
      <c r="C21" s="488"/>
      <c r="D21" s="487"/>
      <c r="E21" s="539"/>
      <c r="F21" s="462"/>
      <c r="J21" s="14"/>
      <c r="M21" s="12"/>
      <c r="N21" s="12"/>
    </row>
    <row r="22" spans="1:14" ht="12.5" x14ac:dyDescent="0.25">
      <c r="A22" s="453"/>
      <c r="B22" s="454"/>
      <c r="C22" s="488"/>
      <c r="D22" s="487"/>
      <c r="E22" s="539">
        <v>0</v>
      </c>
      <c r="F22" s="462">
        <f t="shared" ref="F22:F45" si="0">D22*E22</f>
        <v>0</v>
      </c>
      <c r="M22" s="12"/>
      <c r="N22" s="12"/>
    </row>
    <row r="23" spans="1:14" ht="12.5" x14ac:dyDescent="0.25">
      <c r="A23" s="453" t="s">
        <v>94</v>
      </c>
      <c r="B23" s="454" t="s">
        <v>95</v>
      </c>
      <c r="C23" s="487" t="s">
        <v>294</v>
      </c>
      <c r="D23" s="487">
        <v>3</v>
      </c>
      <c r="E23" s="539"/>
      <c r="F23" s="462">
        <f t="shared" si="0"/>
        <v>0</v>
      </c>
      <c r="M23" s="12"/>
      <c r="N23" s="12"/>
    </row>
    <row r="24" spans="1:14" ht="12.5" x14ac:dyDescent="0.25">
      <c r="A24" s="453" t="s">
        <v>114</v>
      </c>
      <c r="B24" s="454" t="s">
        <v>115</v>
      </c>
      <c r="C24" s="487" t="s">
        <v>294</v>
      </c>
      <c r="D24" s="487">
        <v>10</v>
      </c>
      <c r="E24" s="539"/>
      <c r="F24" s="462">
        <f t="shared" si="0"/>
        <v>0</v>
      </c>
      <c r="M24" s="12"/>
      <c r="N24" s="12"/>
    </row>
    <row r="25" spans="1:14" ht="12.5" x14ac:dyDescent="0.25">
      <c r="A25" s="453"/>
      <c r="B25" s="454"/>
      <c r="C25" s="488"/>
      <c r="D25" s="487"/>
      <c r="E25" s="539"/>
      <c r="F25" s="462">
        <f t="shared" si="0"/>
        <v>0</v>
      </c>
      <c r="M25" s="12"/>
      <c r="N25" s="12"/>
    </row>
    <row r="26" spans="1:14" ht="13" x14ac:dyDescent="0.25">
      <c r="A26" s="453"/>
      <c r="B26" s="295" t="s">
        <v>96</v>
      </c>
      <c r="C26" s="488"/>
      <c r="D26" s="487"/>
      <c r="E26" s="539"/>
      <c r="F26" s="462">
        <f t="shared" si="0"/>
        <v>0</v>
      </c>
      <c r="J26" s="11"/>
      <c r="M26" s="12"/>
      <c r="N26" s="12"/>
    </row>
    <row r="27" spans="1:14" ht="12.5" x14ac:dyDescent="0.25">
      <c r="A27" s="453"/>
      <c r="B27" s="454"/>
      <c r="C27" s="488"/>
      <c r="D27" s="487"/>
      <c r="E27" s="539"/>
      <c r="F27" s="462">
        <f t="shared" si="0"/>
        <v>0</v>
      </c>
      <c r="M27" s="12"/>
      <c r="N27" s="12"/>
    </row>
    <row r="28" spans="1:14" ht="50" x14ac:dyDescent="0.25">
      <c r="A28" s="453"/>
      <c r="B28" s="304" t="s">
        <v>116</v>
      </c>
      <c r="C28" s="488"/>
      <c r="D28" s="487"/>
      <c r="E28" s="539"/>
      <c r="F28" s="462">
        <f t="shared" si="0"/>
        <v>0</v>
      </c>
      <c r="J28" s="14"/>
      <c r="M28" s="12"/>
      <c r="N28" s="12"/>
    </row>
    <row r="29" spans="1:14" ht="12.5" x14ac:dyDescent="0.25">
      <c r="A29" s="453"/>
      <c r="B29" s="372"/>
      <c r="C29" s="488"/>
      <c r="D29" s="487"/>
      <c r="E29" s="539"/>
      <c r="F29" s="462">
        <f t="shared" si="0"/>
        <v>0</v>
      </c>
      <c r="J29" s="13"/>
      <c r="M29" s="12"/>
      <c r="N29" s="12"/>
    </row>
    <row r="30" spans="1:14" ht="12.5" x14ac:dyDescent="0.25">
      <c r="A30" s="453" t="s">
        <v>97</v>
      </c>
      <c r="B30" s="454" t="s">
        <v>98</v>
      </c>
      <c r="C30" s="487" t="s">
        <v>294</v>
      </c>
      <c r="D30" s="487">
        <v>6</v>
      </c>
      <c r="E30" s="539"/>
      <c r="F30" s="462">
        <f t="shared" si="0"/>
        <v>0</v>
      </c>
      <c r="M30" s="12"/>
      <c r="N30" s="12"/>
    </row>
    <row r="31" spans="1:14" ht="12.5" x14ac:dyDescent="0.25">
      <c r="A31" s="453" t="s">
        <v>99</v>
      </c>
      <c r="B31" s="454" t="s">
        <v>100</v>
      </c>
      <c r="C31" s="487" t="s">
        <v>294</v>
      </c>
      <c r="D31" s="487">
        <v>20</v>
      </c>
      <c r="E31" s="539"/>
      <c r="F31" s="462">
        <f t="shared" si="0"/>
        <v>0</v>
      </c>
      <c r="M31" s="12"/>
      <c r="N31" s="12"/>
    </row>
    <row r="32" spans="1:14" ht="12.5" x14ac:dyDescent="0.25">
      <c r="A32" s="453"/>
      <c r="B32" s="454"/>
      <c r="C32" s="488"/>
      <c r="D32" s="487"/>
      <c r="E32" s="539"/>
      <c r="F32" s="462">
        <f t="shared" si="0"/>
        <v>0</v>
      </c>
    </row>
    <row r="33" spans="1:9" ht="13" x14ac:dyDescent="0.25">
      <c r="A33" s="453"/>
      <c r="B33" s="295" t="s">
        <v>117</v>
      </c>
      <c r="C33" s="488"/>
      <c r="D33" s="487"/>
      <c r="E33" s="539"/>
      <c r="F33" s="462">
        <f t="shared" si="0"/>
        <v>0</v>
      </c>
    </row>
    <row r="34" spans="1:9" ht="12.5" x14ac:dyDescent="0.25">
      <c r="A34" s="453"/>
      <c r="B34" s="454"/>
      <c r="C34" s="488"/>
      <c r="D34" s="487"/>
      <c r="E34" s="539"/>
      <c r="F34" s="462">
        <f t="shared" si="0"/>
        <v>0</v>
      </c>
    </row>
    <row r="35" spans="1:9" ht="13" x14ac:dyDescent="0.25">
      <c r="A35" s="453"/>
      <c r="B35" s="295" t="s">
        <v>118</v>
      </c>
      <c r="C35" s="488"/>
      <c r="D35" s="487"/>
      <c r="E35" s="539"/>
      <c r="F35" s="462">
        <f t="shared" si="0"/>
        <v>0</v>
      </c>
    </row>
    <row r="36" spans="1:9" ht="12.5" x14ac:dyDescent="0.25">
      <c r="A36" s="453"/>
      <c r="B36" s="372"/>
      <c r="C36" s="488"/>
      <c r="D36" s="487"/>
      <c r="E36" s="539"/>
      <c r="F36" s="462">
        <f t="shared" si="0"/>
        <v>0</v>
      </c>
    </row>
    <row r="37" spans="1:9" ht="25" x14ac:dyDescent="0.25">
      <c r="A37" s="453" t="s">
        <v>22</v>
      </c>
      <c r="B37" s="463" t="s">
        <v>143</v>
      </c>
      <c r="C37" s="487" t="s">
        <v>432</v>
      </c>
      <c r="D37" s="513">
        <v>10000</v>
      </c>
      <c r="E37" s="539"/>
      <c r="F37" s="462">
        <f t="shared" si="0"/>
        <v>0</v>
      </c>
    </row>
    <row r="38" spans="1:9" ht="12.5" x14ac:dyDescent="0.25">
      <c r="A38" s="453"/>
      <c r="B38" s="454"/>
      <c r="C38" s="487"/>
      <c r="D38" s="487"/>
      <c r="E38" s="539"/>
      <c r="F38" s="462">
        <f t="shared" si="0"/>
        <v>0</v>
      </c>
    </row>
    <row r="39" spans="1:9" ht="50" x14ac:dyDescent="0.25">
      <c r="A39" s="453"/>
      <c r="B39" s="304" t="s">
        <v>23</v>
      </c>
      <c r="C39" s="487"/>
      <c r="D39" s="487"/>
      <c r="E39" s="539"/>
      <c r="F39" s="462">
        <f t="shared" si="0"/>
        <v>0</v>
      </c>
    </row>
    <row r="40" spans="1:9" ht="12.5" x14ac:dyDescent="0.25">
      <c r="A40" s="453"/>
      <c r="B40" s="454"/>
      <c r="C40" s="487"/>
      <c r="D40" s="487"/>
      <c r="E40" s="539"/>
      <c r="F40" s="462">
        <f t="shared" si="0"/>
        <v>0</v>
      </c>
    </row>
    <row r="41" spans="1:9" ht="12.5" x14ac:dyDescent="0.25">
      <c r="A41" s="453" t="s">
        <v>168</v>
      </c>
      <c r="B41" s="454" t="s">
        <v>1455</v>
      </c>
      <c r="C41" s="487" t="s">
        <v>87</v>
      </c>
      <c r="D41" s="513">
        <v>5000</v>
      </c>
      <c r="E41" s="539"/>
      <c r="F41" s="462">
        <f t="shared" si="0"/>
        <v>0</v>
      </c>
    </row>
    <row r="42" spans="1:9" ht="12.5" x14ac:dyDescent="0.25">
      <c r="A42" s="453"/>
      <c r="B42" s="454"/>
      <c r="C42" s="487"/>
      <c r="D42" s="513"/>
      <c r="E42" s="539"/>
      <c r="F42" s="462">
        <f t="shared" si="0"/>
        <v>0</v>
      </c>
    </row>
    <row r="43" spans="1:9" ht="37.5" x14ac:dyDescent="0.25">
      <c r="A43" s="453"/>
      <c r="B43" s="304" t="s">
        <v>144</v>
      </c>
      <c r="C43" s="487"/>
      <c r="D43" s="974"/>
      <c r="E43" s="539"/>
      <c r="F43" s="462">
        <f t="shared" si="0"/>
        <v>0</v>
      </c>
    </row>
    <row r="44" spans="1:9" ht="12.5" x14ac:dyDescent="0.25">
      <c r="A44" s="453"/>
      <c r="B44" s="454"/>
      <c r="C44" s="487"/>
      <c r="D44" s="513"/>
      <c r="E44" s="539"/>
      <c r="F44" s="462">
        <f t="shared" si="0"/>
        <v>0</v>
      </c>
    </row>
    <row r="45" spans="1:9" ht="12.5" x14ac:dyDescent="0.25">
      <c r="A45" s="453" t="s">
        <v>169</v>
      </c>
      <c r="B45" s="454" t="s">
        <v>1455</v>
      </c>
      <c r="C45" s="487" t="s">
        <v>87</v>
      </c>
      <c r="D45" s="958">
        <v>200</v>
      </c>
      <c r="E45" s="539"/>
      <c r="F45" s="462">
        <f t="shared" si="0"/>
        <v>0</v>
      </c>
      <c r="I45" s="19">
        <f>F45</f>
        <v>0</v>
      </c>
    </row>
    <row r="46" spans="1:9" ht="12.5" x14ac:dyDescent="0.25">
      <c r="A46" s="453"/>
      <c r="B46" s="372"/>
      <c r="C46" s="488"/>
      <c r="D46" s="487"/>
      <c r="E46" s="513"/>
      <c r="F46" s="465"/>
    </row>
    <row r="47" spans="1:9" ht="12.5" x14ac:dyDescent="0.25">
      <c r="A47" s="453"/>
      <c r="B47" s="372"/>
      <c r="C47" s="488"/>
      <c r="D47" s="513"/>
      <c r="E47" s="513"/>
      <c r="F47" s="465"/>
    </row>
    <row r="48" spans="1:9" ht="12.5" x14ac:dyDescent="0.25">
      <c r="A48" s="453"/>
      <c r="B48" s="372"/>
      <c r="C48" s="488"/>
      <c r="D48" s="487"/>
      <c r="E48" s="513"/>
      <c r="F48" s="465"/>
    </row>
    <row r="49" spans="1:12" ht="12.5" x14ac:dyDescent="0.25">
      <c r="A49" s="453"/>
      <c r="B49" s="372"/>
      <c r="C49" s="488"/>
      <c r="D49" s="487"/>
      <c r="E49" s="513"/>
      <c r="F49" s="465"/>
    </row>
    <row r="50" spans="1:12" ht="12.5" x14ac:dyDescent="0.25">
      <c r="A50" s="453"/>
      <c r="B50" s="454"/>
      <c r="C50" s="488"/>
      <c r="D50" s="487"/>
      <c r="E50" s="487"/>
      <c r="F50" s="465"/>
    </row>
    <row r="51" spans="1:12" s="1" customFormat="1" ht="13" thickBot="1" x14ac:dyDescent="0.3">
      <c r="A51" s="466"/>
      <c r="B51" s="467"/>
      <c r="C51" s="468"/>
      <c r="D51" s="468" t="s">
        <v>119</v>
      </c>
      <c r="E51" s="469"/>
      <c r="F51" s="470">
        <f>SUM(F17:F50)</f>
        <v>0</v>
      </c>
      <c r="I51" s="975"/>
    </row>
    <row r="52" spans="1:12" ht="12.5" x14ac:dyDescent="0.25">
      <c r="A52" s="451"/>
      <c r="B52" s="451"/>
      <c r="C52" s="445"/>
      <c r="D52" s="445"/>
      <c r="E52" s="449"/>
      <c r="F52" s="472"/>
    </row>
    <row r="53" spans="1:12" ht="13" thickBot="1" x14ac:dyDescent="0.3">
      <c r="A53" s="451"/>
      <c r="B53" s="451"/>
      <c r="C53" s="445"/>
      <c r="D53" s="445"/>
      <c r="E53" s="449"/>
      <c r="F53" s="472"/>
    </row>
    <row r="54" spans="1:12" ht="26.5" thickBot="1" x14ac:dyDescent="0.3">
      <c r="A54" s="800" t="s">
        <v>72</v>
      </c>
      <c r="B54" s="801" t="s">
        <v>73</v>
      </c>
      <c r="C54" s="801" t="s">
        <v>74</v>
      </c>
      <c r="D54" s="801" t="s">
        <v>75</v>
      </c>
      <c r="E54" s="821" t="s">
        <v>1446</v>
      </c>
      <c r="F54" s="822" t="s">
        <v>1443</v>
      </c>
      <c r="I54" s="17"/>
    </row>
    <row r="55" spans="1:12" ht="12.5" x14ac:dyDescent="0.25">
      <c r="A55" s="453"/>
      <c r="B55" s="454"/>
      <c r="C55" s="488"/>
      <c r="D55" s="488"/>
      <c r="E55" s="805"/>
      <c r="F55" s="456"/>
    </row>
    <row r="56" spans="1:12" ht="13" x14ac:dyDescent="0.25">
      <c r="A56" s="453"/>
      <c r="B56" s="295" t="s">
        <v>120</v>
      </c>
      <c r="C56" s="488"/>
      <c r="D56" s="488"/>
      <c r="E56" s="805"/>
      <c r="F56" s="456"/>
    </row>
    <row r="57" spans="1:12" ht="12.5" x14ac:dyDescent="0.25">
      <c r="A57" s="453"/>
      <c r="B57" s="454"/>
      <c r="C57" s="488"/>
      <c r="D57" s="488"/>
      <c r="E57" s="805"/>
      <c r="F57" s="456"/>
      <c r="K57" s="17"/>
      <c r="L57" s="17"/>
    </row>
    <row r="58" spans="1:12" ht="37.5" x14ac:dyDescent="0.25">
      <c r="A58" s="453"/>
      <c r="B58" s="304" t="s">
        <v>121</v>
      </c>
      <c r="C58" s="488"/>
      <c r="D58" s="488"/>
      <c r="E58" s="805"/>
      <c r="F58" s="456"/>
      <c r="I58" s="17"/>
    </row>
    <row r="59" spans="1:12" ht="12.5" x14ac:dyDescent="0.25">
      <c r="A59" s="453"/>
      <c r="B59" s="454"/>
      <c r="C59" s="488"/>
      <c r="D59" s="488"/>
      <c r="E59" s="805"/>
      <c r="F59" s="456"/>
      <c r="I59" s="17"/>
    </row>
    <row r="60" spans="1:12" ht="12.5" x14ac:dyDescent="0.25">
      <c r="A60" s="453" t="s">
        <v>1000</v>
      </c>
      <c r="B60" s="874" t="s">
        <v>1461</v>
      </c>
      <c r="C60" s="487" t="s">
        <v>87</v>
      </c>
      <c r="D60" s="513">
        <f>D41+D45</f>
        <v>5200</v>
      </c>
      <c r="E60" s="539"/>
      <c r="F60" s="462">
        <f t="shared" ref="F60:F90" si="1">D60*E60</f>
        <v>0</v>
      </c>
      <c r="I60" s="17"/>
    </row>
    <row r="61" spans="1:12" ht="12.5" x14ac:dyDescent="0.25">
      <c r="A61" s="453"/>
      <c r="B61" s="454"/>
      <c r="C61" s="487"/>
      <c r="D61" s="513"/>
      <c r="E61" s="539"/>
      <c r="F61" s="462"/>
      <c r="I61" s="17"/>
    </row>
    <row r="62" spans="1:12" ht="13" x14ac:dyDescent="0.25">
      <c r="A62" s="453"/>
      <c r="B62" s="295" t="s">
        <v>28</v>
      </c>
      <c r="C62" s="487"/>
      <c r="D62" s="513"/>
      <c r="E62" s="539"/>
      <c r="F62" s="462"/>
      <c r="I62" s="18"/>
    </row>
    <row r="63" spans="1:12" ht="12.5" x14ac:dyDescent="0.25">
      <c r="A63" s="453"/>
      <c r="B63" s="454"/>
      <c r="C63" s="487"/>
      <c r="D63" s="513"/>
      <c r="E63" s="539"/>
      <c r="F63" s="462"/>
      <c r="I63" s="19"/>
    </row>
    <row r="64" spans="1:12" ht="25" x14ac:dyDescent="0.25">
      <c r="A64" s="453" t="s">
        <v>24</v>
      </c>
      <c r="B64" s="463" t="s">
        <v>25</v>
      </c>
      <c r="C64" s="487" t="s">
        <v>432</v>
      </c>
      <c r="D64" s="513">
        <v>3227.12</v>
      </c>
      <c r="E64" s="539"/>
      <c r="F64" s="462">
        <f t="shared" si="1"/>
        <v>0</v>
      </c>
    </row>
    <row r="65" spans="1:13" ht="12.5" x14ac:dyDescent="0.25">
      <c r="A65" s="453"/>
      <c r="B65" s="454"/>
      <c r="C65" s="488"/>
      <c r="D65" s="513"/>
      <c r="E65" s="539"/>
      <c r="F65" s="462">
        <f t="shared" si="1"/>
        <v>0</v>
      </c>
    </row>
    <row r="66" spans="1:13" ht="13" x14ac:dyDescent="0.25">
      <c r="A66" s="453"/>
      <c r="B66" s="369" t="s">
        <v>140</v>
      </c>
      <c r="C66" s="488"/>
      <c r="D66" s="676"/>
      <c r="E66" s="539"/>
      <c r="F66" s="462">
        <f t="shared" si="1"/>
        <v>0</v>
      </c>
    </row>
    <row r="67" spans="1:13" ht="13" x14ac:dyDescent="0.25">
      <c r="A67" s="453"/>
      <c r="B67" s="295"/>
      <c r="C67" s="488"/>
      <c r="D67" s="676"/>
      <c r="E67" s="539"/>
      <c r="F67" s="462">
        <f t="shared" si="1"/>
        <v>0</v>
      </c>
    </row>
    <row r="68" spans="1:13" ht="13" x14ac:dyDescent="0.25">
      <c r="A68" s="453"/>
      <c r="B68" s="295" t="s">
        <v>259</v>
      </c>
      <c r="C68" s="488"/>
      <c r="D68" s="676"/>
      <c r="E68" s="539"/>
      <c r="F68" s="462">
        <f t="shared" si="1"/>
        <v>0</v>
      </c>
    </row>
    <row r="69" spans="1:13" ht="12.5" x14ac:dyDescent="0.25">
      <c r="A69" s="453"/>
      <c r="B69" s="454"/>
      <c r="C69" s="488"/>
      <c r="D69" s="676"/>
      <c r="E69" s="539"/>
      <c r="F69" s="462">
        <f t="shared" si="1"/>
        <v>0</v>
      </c>
    </row>
    <row r="70" spans="1:13" ht="50" x14ac:dyDescent="0.25">
      <c r="A70" s="433"/>
      <c r="B70" s="304" t="s">
        <v>1586</v>
      </c>
      <c r="C70" s="488"/>
      <c r="D70" s="676"/>
      <c r="E70" s="539"/>
      <c r="F70" s="462">
        <f t="shared" ref="F70:F73" si="2">D70*E70</f>
        <v>0</v>
      </c>
    </row>
    <row r="71" spans="1:13" ht="12.5" x14ac:dyDescent="0.25">
      <c r="A71" s="453"/>
      <c r="B71" s="454"/>
      <c r="C71" s="488"/>
      <c r="D71" s="676"/>
      <c r="E71" s="539"/>
      <c r="F71" s="462">
        <f t="shared" si="2"/>
        <v>0</v>
      </c>
    </row>
    <row r="72" spans="1:13" ht="12.5" x14ac:dyDescent="0.25">
      <c r="A72" s="453" t="s">
        <v>644</v>
      </c>
      <c r="B72" s="454" t="s">
        <v>82</v>
      </c>
      <c r="C72" s="487" t="s">
        <v>66</v>
      </c>
      <c r="D72" s="513">
        <v>50</v>
      </c>
      <c r="E72" s="539"/>
      <c r="F72" s="462">
        <f t="shared" si="2"/>
        <v>0</v>
      </c>
      <c r="L72" s="12"/>
      <c r="M72" s="12"/>
    </row>
    <row r="73" spans="1:13" ht="12.5" x14ac:dyDescent="0.25">
      <c r="A73" s="453"/>
      <c r="B73" s="454"/>
      <c r="C73" s="487"/>
      <c r="D73" s="513"/>
      <c r="E73" s="539"/>
      <c r="F73" s="462">
        <f t="shared" si="2"/>
        <v>0</v>
      </c>
      <c r="L73" s="12"/>
      <c r="M73" s="12"/>
    </row>
    <row r="74" spans="1:13" ht="50" x14ac:dyDescent="0.25">
      <c r="A74" s="433"/>
      <c r="B74" s="304" t="s">
        <v>1587</v>
      </c>
      <c r="C74" s="488"/>
      <c r="D74" s="676"/>
      <c r="E74" s="539"/>
      <c r="F74" s="462">
        <f t="shared" si="1"/>
        <v>0</v>
      </c>
    </row>
    <row r="75" spans="1:13" ht="12.5" x14ac:dyDescent="0.25">
      <c r="A75" s="453"/>
      <c r="B75" s="454"/>
      <c r="C75" s="488"/>
      <c r="D75" s="676"/>
      <c r="E75" s="539"/>
      <c r="F75" s="462">
        <f t="shared" si="1"/>
        <v>0</v>
      </c>
    </row>
    <row r="76" spans="1:13" ht="12.5" x14ac:dyDescent="0.25">
      <c r="A76" s="453" t="s">
        <v>644</v>
      </c>
      <c r="B76" s="454" t="s">
        <v>82</v>
      </c>
      <c r="C76" s="487" t="s">
        <v>66</v>
      </c>
      <c r="D76" s="513">
        <v>25</v>
      </c>
      <c r="E76" s="539"/>
      <c r="F76" s="462">
        <f t="shared" si="1"/>
        <v>0</v>
      </c>
      <c r="L76" s="12"/>
      <c r="M76" s="12"/>
    </row>
    <row r="77" spans="1:13" ht="12.5" x14ac:dyDescent="0.25">
      <c r="A77" s="453"/>
      <c r="B77" s="454"/>
      <c r="C77" s="487"/>
      <c r="D77" s="513"/>
      <c r="E77" s="539"/>
      <c r="F77" s="462">
        <f t="shared" ref="F77:F81" si="3">D77*E77</f>
        <v>0</v>
      </c>
      <c r="L77" s="12"/>
      <c r="M77" s="12"/>
    </row>
    <row r="78" spans="1:13" ht="50" x14ac:dyDescent="0.25">
      <c r="A78" s="433"/>
      <c r="B78" s="304" t="s">
        <v>1588</v>
      </c>
      <c r="C78" s="487"/>
      <c r="D78" s="513"/>
      <c r="E78" s="539"/>
      <c r="F78" s="462">
        <f t="shared" si="3"/>
        <v>0</v>
      </c>
      <c r="L78" s="12"/>
      <c r="M78" s="12"/>
    </row>
    <row r="79" spans="1:13" ht="12.5" x14ac:dyDescent="0.25">
      <c r="A79" s="453"/>
      <c r="B79" s="454"/>
      <c r="C79" s="487"/>
      <c r="D79" s="513"/>
      <c r="E79" s="539"/>
      <c r="F79" s="462">
        <f t="shared" si="3"/>
        <v>0</v>
      </c>
      <c r="L79" s="12"/>
      <c r="M79" s="12"/>
    </row>
    <row r="80" spans="1:13" ht="12.5" x14ac:dyDescent="0.25">
      <c r="A80" s="453" t="s">
        <v>646</v>
      </c>
      <c r="B80" s="454" t="s">
        <v>82</v>
      </c>
      <c r="C80" s="487" t="s">
        <v>66</v>
      </c>
      <c r="D80" s="513">
        <v>60</v>
      </c>
      <c r="E80" s="539"/>
      <c r="F80" s="462">
        <f t="shared" si="3"/>
        <v>0</v>
      </c>
      <c r="L80" s="12"/>
      <c r="M80" s="12"/>
    </row>
    <row r="81" spans="1:13" ht="12.5" x14ac:dyDescent="0.25">
      <c r="A81" s="453"/>
      <c r="B81" s="454"/>
      <c r="C81" s="487"/>
      <c r="D81" s="513"/>
      <c r="E81" s="539">
        <v>0</v>
      </c>
      <c r="F81" s="462">
        <f t="shared" si="3"/>
        <v>0</v>
      </c>
      <c r="L81" s="12"/>
      <c r="M81" s="12"/>
    </row>
    <row r="82" spans="1:13" ht="12.5" x14ac:dyDescent="0.25">
      <c r="A82" s="453"/>
      <c r="B82" s="454"/>
      <c r="C82" s="487"/>
      <c r="D82" s="513"/>
      <c r="E82" s="539">
        <v>0</v>
      </c>
      <c r="F82" s="462">
        <f t="shared" si="1"/>
        <v>0</v>
      </c>
      <c r="L82" s="12"/>
      <c r="M82" s="12"/>
    </row>
    <row r="83" spans="1:13" ht="50" x14ac:dyDescent="0.25">
      <c r="A83" s="433"/>
      <c r="B83" s="304" t="s">
        <v>1590</v>
      </c>
      <c r="C83" s="487"/>
      <c r="D83" s="513"/>
      <c r="E83" s="539">
        <v>0</v>
      </c>
      <c r="F83" s="462">
        <f t="shared" si="1"/>
        <v>0</v>
      </c>
      <c r="L83" s="12"/>
      <c r="M83" s="12"/>
    </row>
    <row r="84" spans="1:13" ht="12.5" x14ac:dyDescent="0.25">
      <c r="A84" s="453"/>
      <c r="B84" s="454"/>
      <c r="C84" s="487"/>
      <c r="D84" s="513"/>
      <c r="E84" s="539">
        <v>0</v>
      </c>
      <c r="F84" s="462">
        <f t="shared" si="1"/>
        <v>0</v>
      </c>
      <c r="L84" s="12"/>
      <c r="M84" s="12"/>
    </row>
    <row r="85" spans="1:13" ht="12.5" x14ac:dyDescent="0.25">
      <c r="A85" s="453" t="s">
        <v>646</v>
      </c>
      <c r="B85" s="454" t="s">
        <v>82</v>
      </c>
      <c r="C85" s="487" t="s">
        <v>66</v>
      </c>
      <c r="D85" s="513">
        <v>10</v>
      </c>
      <c r="E85" s="539"/>
      <c r="F85" s="462">
        <f t="shared" si="1"/>
        <v>0</v>
      </c>
      <c r="L85" s="12"/>
      <c r="M85" s="12"/>
    </row>
    <row r="86" spans="1:13" ht="12.5" x14ac:dyDescent="0.25">
      <c r="A86" s="453"/>
      <c r="B86" s="454"/>
      <c r="C86" s="487"/>
      <c r="D86" s="513"/>
      <c r="E86" s="539"/>
      <c r="F86" s="462">
        <f t="shared" si="1"/>
        <v>0</v>
      </c>
      <c r="L86" s="12"/>
      <c r="M86" s="12"/>
    </row>
    <row r="87" spans="1:13" ht="50" x14ac:dyDescent="0.25">
      <c r="A87" s="433"/>
      <c r="B87" s="304" t="s">
        <v>1589</v>
      </c>
      <c r="C87" s="488"/>
      <c r="D87" s="676"/>
      <c r="E87" s="539"/>
      <c r="F87" s="462">
        <f t="shared" si="1"/>
        <v>0</v>
      </c>
      <c r="L87" s="12"/>
      <c r="M87" s="12"/>
    </row>
    <row r="88" spans="1:13" ht="12.5" x14ac:dyDescent="0.25">
      <c r="A88" s="453"/>
      <c r="B88" s="454"/>
      <c r="C88" s="488"/>
      <c r="D88" s="676"/>
      <c r="E88" s="539"/>
      <c r="F88" s="462">
        <f t="shared" si="1"/>
        <v>0</v>
      </c>
      <c r="L88" s="12"/>
      <c r="M88" s="12"/>
    </row>
    <row r="89" spans="1:13" ht="12.5" x14ac:dyDescent="0.25">
      <c r="A89" s="453" t="s">
        <v>645</v>
      </c>
      <c r="B89" s="454" t="s">
        <v>82</v>
      </c>
      <c r="C89" s="487" t="s">
        <v>66</v>
      </c>
      <c r="D89" s="513">
        <v>10</v>
      </c>
      <c r="E89" s="539"/>
      <c r="F89" s="462">
        <f t="shared" si="1"/>
        <v>0</v>
      </c>
      <c r="L89" s="12"/>
      <c r="M89" s="12"/>
    </row>
    <row r="90" spans="1:13" ht="12.5" x14ac:dyDescent="0.25">
      <c r="A90" s="453"/>
      <c r="B90" s="454"/>
      <c r="C90" s="487"/>
      <c r="D90" s="513"/>
      <c r="E90" s="539">
        <v>0</v>
      </c>
      <c r="F90" s="462">
        <f t="shared" si="1"/>
        <v>0</v>
      </c>
      <c r="L90" s="12"/>
      <c r="M90" s="12"/>
    </row>
    <row r="91" spans="1:13" ht="12.5" x14ac:dyDescent="0.25">
      <c r="A91" s="453"/>
      <c r="B91" s="454"/>
      <c r="C91" s="488"/>
      <c r="D91" s="676"/>
      <c r="E91" s="513"/>
      <c r="F91" s="465"/>
    </row>
    <row r="92" spans="1:13" s="1" customFormat="1" ht="13" thickBot="1" x14ac:dyDescent="0.3">
      <c r="A92" s="466"/>
      <c r="B92" s="467"/>
      <c r="C92" s="468"/>
      <c r="D92" s="468" t="s">
        <v>119</v>
      </c>
      <c r="E92" s="469"/>
      <c r="F92" s="470">
        <f>SUM(F60:F91)</f>
        <v>0</v>
      </c>
    </row>
    <row r="93" spans="1:13" s="1" customFormat="1" ht="12.5" x14ac:dyDescent="0.25">
      <c r="A93" s="474"/>
      <c r="B93" s="445"/>
      <c r="C93" s="448"/>
      <c r="D93" s="448"/>
      <c r="E93" s="475"/>
      <c r="F93" s="476"/>
    </row>
    <row r="94" spans="1:13" s="1" customFormat="1" ht="13" thickBot="1" x14ac:dyDescent="0.3">
      <c r="A94" s="451"/>
      <c r="B94" s="451"/>
      <c r="C94" s="445"/>
      <c r="D94" s="445"/>
      <c r="E94" s="449"/>
      <c r="F94" s="477"/>
    </row>
    <row r="95" spans="1:13" s="1" customFormat="1" ht="26.5" thickBot="1" x14ac:dyDescent="0.25">
      <c r="A95" s="800" t="s">
        <v>72</v>
      </c>
      <c r="B95" s="801" t="s">
        <v>73</v>
      </c>
      <c r="C95" s="801" t="s">
        <v>74</v>
      </c>
      <c r="D95" s="801" t="s">
        <v>75</v>
      </c>
      <c r="E95" s="821" t="s">
        <v>1446</v>
      </c>
      <c r="F95" s="822" t="s">
        <v>1443</v>
      </c>
    </row>
    <row r="96" spans="1:13" s="1" customFormat="1" ht="12.5" x14ac:dyDescent="0.25">
      <c r="A96" s="453"/>
      <c r="B96" s="454"/>
      <c r="C96" s="488"/>
      <c r="D96" s="488"/>
      <c r="E96" s="805"/>
      <c r="F96" s="478"/>
    </row>
    <row r="97" spans="1:6" s="1" customFormat="1" ht="12.5" x14ac:dyDescent="0.25">
      <c r="A97" s="453"/>
      <c r="B97" s="454"/>
      <c r="C97" s="488"/>
      <c r="D97" s="488"/>
      <c r="E97" s="539">
        <v>0</v>
      </c>
      <c r="F97" s="462">
        <f t="shared" ref="F97:F127" si="4">D97*E97</f>
        <v>0</v>
      </c>
    </row>
    <row r="98" spans="1:6" s="1" customFormat="1" ht="13" x14ac:dyDescent="0.25">
      <c r="A98" s="453"/>
      <c r="B98" s="295" t="s">
        <v>85</v>
      </c>
      <c r="C98" s="488"/>
      <c r="D98" s="513"/>
      <c r="E98" s="539">
        <v>0</v>
      </c>
      <c r="F98" s="462">
        <f t="shared" si="4"/>
        <v>0</v>
      </c>
    </row>
    <row r="99" spans="1:6" s="1" customFormat="1" ht="37.5" x14ac:dyDescent="0.25">
      <c r="A99" s="453"/>
      <c r="B99" s="304" t="s">
        <v>1557</v>
      </c>
      <c r="C99" s="488"/>
      <c r="D99" s="513"/>
      <c r="E99" s="539">
        <v>0</v>
      </c>
      <c r="F99" s="462">
        <f t="shared" si="4"/>
        <v>0</v>
      </c>
    </row>
    <row r="100" spans="1:6" s="1" customFormat="1" ht="12.5" x14ac:dyDescent="0.25">
      <c r="A100" s="453"/>
      <c r="B100" s="454"/>
      <c r="C100" s="488"/>
      <c r="D100" s="513"/>
      <c r="E100" s="539">
        <v>0</v>
      </c>
      <c r="F100" s="462">
        <f t="shared" si="4"/>
        <v>0</v>
      </c>
    </row>
    <row r="101" spans="1:6" s="1" customFormat="1" ht="12.5" x14ac:dyDescent="0.25">
      <c r="A101" s="453" t="s">
        <v>150</v>
      </c>
      <c r="B101" s="454" t="s">
        <v>151</v>
      </c>
      <c r="C101" s="487" t="s">
        <v>66</v>
      </c>
      <c r="D101" s="513">
        <v>26</v>
      </c>
      <c r="E101" s="539"/>
      <c r="F101" s="462">
        <f t="shared" si="4"/>
        <v>0</v>
      </c>
    </row>
    <row r="102" spans="1:6" s="1" customFormat="1" ht="12.5" x14ac:dyDescent="0.25">
      <c r="A102" s="453" t="s">
        <v>152</v>
      </c>
      <c r="B102" s="454" t="s">
        <v>153</v>
      </c>
      <c r="C102" s="487" t="s">
        <v>66</v>
      </c>
      <c r="D102" s="513">
        <v>52</v>
      </c>
      <c r="E102" s="539"/>
      <c r="F102" s="462">
        <f t="shared" si="4"/>
        <v>0</v>
      </c>
    </row>
    <row r="103" spans="1:6" s="1" customFormat="1" ht="12.5" x14ac:dyDescent="0.25">
      <c r="A103" s="453" t="s">
        <v>154</v>
      </c>
      <c r="B103" s="454" t="s">
        <v>155</v>
      </c>
      <c r="C103" s="487" t="s">
        <v>66</v>
      </c>
      <c r="D103" s="513">
        <v>183</v>
      </c>
      <c r="E103" s="539"/>
      <c r="F103" s="462">
        <f t="shared" si="4"/>
        <v>0</v>
      </c>
    </row>
    <row r="104" spans="1:6" s="1" customFormat="1" ht="12.5" x14ac:dyDescent="0.25">
      <c r="A104" s="453"/>
      <c r="B104" s="454"/>
      <c r="C104" s="488"/>
      <c r="D104" s="676"/>
      <c r="E104" s="539"/>
      <c r="F104" s="462">
        <f t="shared" si="4"/>
        <v>0</v>
      </c>
    </row>
    <row r="105" spans="1:6" s="1" customFormat="1" ht="13" x14ac:dyDescent="0.25">
      <c r="A105" s="453"/>
      <c r="B105" s="369" t="s">
        <v>101</v>
      </c>
      <c r="C105" s="488"/>
      <c r="D105" s="676"/>
      <c r="E105" s="539"/>
      <c r="F105" s="462">
        <f t="shared" si="4"/>
        <v>0</v>
      </c>
    </row>
    <row r="106" spans="1:6" s="1" customFormat="1" ht="12.5" x14ac:dyDescent="0.25">
      <c r="A106" s="453"/>
      <c r="B106" s="454"/>
      <c r="C106" s="488"/>
      <c r="D106" s="676"/>
      <c r="E106" s="539"/>
      <c r="F106" s="462">
        <f t="shared" si="4"/>
        <v>0</v>
      </c>
    </row>
    <row r="107" spans="1:6" s="1" customFormat="1" ht="13" x14ac:dyDescent="0.25">
      <c r="A107" s="453"/>
      <c r="B107" s="295" t="s">
        <v>102</v>
      </c>
      <c r="C107" s="488"/>
      <c r="D107" s="676"/>
      <c r="E107" s="539"/>
      <c r="F107" s="462">
        <f t="shared" si="4"/>
        <v>0</v>
      </c>
    </row>
    <row r="108" spans="1:6" s="1" customFormat="1" ht="13" x14ac:dyDescent="0.25">
      <c r="A108" s="453"/>
      <c r="B108" s="369"/>
      <c r="C108" s="488"/>
      <c r="D108" s="809"/>
      <c r="E108" s="539"/>
      <c r="F108" s="462">
        <f t="shared" si="4"/>
        <v>0</v>
      </c>
    </row>
    <row r="109" spans="1:6" s="1" customFormat="1" ht="13" x14ac:dyDescent="0.25">
      <c r="A109" s="453"/>
      <c r="B109" s="311" t="s">
        <v>70</v>
      </c>
      <c r="C109" s="488"/>
      <c r="D109" s="488"/>
      <c r="E109" s="539"/>
      <c r="F109" s="462">
        <f t="shared" si="4"/>
        <v>0</v>
      </c>
    </row>
    <row r="110" spans="1:6" s="1" customFormat="1" ht="13" x14ac:dyDescent="0.25">
      <c r="A110" s="453"/>
      <c r="B110" s="311"/>
      <c r="C110" s="488"/>
      <c r="D110" s="488"/>
      <c r="E110" s="539"/>
      <c r="F110" s="462">
        <f t="shared" si="4"/>
        <v>0</v>
      </c>
    </row>
    <row r="111" spans="1:6" s="1" customFormat="1" ht="37.5" x14ac:dyDescent="0.25">
      <c r="A111" s="453"/>
      <c r="B111" s="304" t="s">
        <v>298</v>
      </c>
      <c r="C111" s="487"/>
      <c r="D111" s="487"/>
      <c r="E111" s="539"/>
      <c r="F111" s="462">
        <f t="shared" si="4"/>
        <v>0</v>
      </c>
    </row>
    <row r="112" spans="1:6" s="1" customFormat="1" ht="12.5" x14ac:dyDescent="0.25">
      <c r="A112" s="453"/>
      <c r="B112" s="304"/>
      <c r="C112" s="487"/>
      <c r="D112" s="487"/>
      <c r="E112" s="539"/>
      <c r="F112" s="462">
        <f t="shared" si="4"/>
        <v>0</v>
      </c>
    </row>
    <row r="113" spans="1:6" s="1" customFormat="1" ht="12.5" x14ac:dyDescent="0.25">
      <c r="A113" s="453" t="s">
        <v>146</v>
      </c>
      <c r="B113" s="454" t="s">
        <v>740</v>
      </c>
      <c r="C113" s="487" t="s">
        <v>294</v>
      </c>
      <c r="D113" s="487">
        <v>1</v>
      </c>
      <c r="E113" s="539"/>
      <c r="F113" s="462">
        <f t="shared" si="4"/>
        <v>0</v>
      </c>
    </row>
    <row r="114" spans="1:6" s="1" customFormat="1" ht="13" x14ac:dyDescent="0.25">
      <c r="A114" s="453"/>
      <c r="B114" s="311"/>
      <c r="C114" s="488"/>
      <c r="D114" s="488"/>
      <c r="E114" s="539"/>
      <c r="F114" s="462">
        <f t="shared" si="4"/>
        <v>0</v>
      </c>
    </row>
    <row r="115" spans="1:6" s="1" customFormat="1" ht="37.5" x14ac:dyDescent="0.25">
      <c r="A115" s="453"/>
      <c r="B115" s="304" t="s">
        <v>719</v>
      </c>
      <c r="C115" s="487"/>
      <c r="D115" s="487"/>
      <c r="E115" s="539"/>
      <c r="F115" s="462">
        <f t="shared" si="4"/>
        <v>0</v>
      </c>
    </row>
    <row r="116" spans="1:6" s="1" customFormat="1" ht="12.5" x14ac:dyDescent="0.25">
      <c r="A116" s="453"/>
      <c r="B116" s="304"/>
      <c r="C116" s="487"/>
      <c r="D116" s="487"/>
      <c r="E116" s="539"/>
      <c r="F116" s="462">
        <f t="shared" si="4"/>
        <v>0</v>
      </c>
    </row>
    <row r="117" spans="1:6" s="1" customFormat="1" ht="12.5" x14ac:dyDescent="0.25">
      <c r="A117" s="453" t="s">
        <v>295</v>
      </c>
      <c r="B117" s="454" t="s">
        <v>740</v>
      </c>
      <c r="C117" s="487" t="s">
        <v>294</v>
      </c>
      <c r="D117" s="487">
        <v>1</v>
      </c>
      <c r="E117" s="539"/>
      <c r="F117" s="462">
        <f t="shared" si="4"/>
        <v>0</v>
      </c>
    </row>
    <row r="118" spans="1:6" s="1" customFormat="1" ht="12.5" x14ac:dyDescent="0.25">
      <c r="A118" s="453"/>
      <c r="B118" s="454"/>
      <c r="C118" s="487"/>
      <c r="D118" s="487"/>
      <c r="E118" s="539">
        <v>0</v>
      </c>
      <c r="F118" s="462">
        <f t="shared" si="4"/>
        <v>0</v>
      </c>
    </row>
    <row r="119" spans="1:6" s="1" customFormat="1" ht="37.5" x14ac:dyDescent="0.25">
      <c r="A119" s="453"/>
      <c r="B119" s="304" t="s">
        <v>718</v>
      </c>
      <c r="C119" s="488"/>
      <c r="D119" s="488"/>
      <c r="E119" s="539">
        <v>0</v>
      </c>
      <c r="F119" s="462">
        <f t="shared" si="4"/>
        <v>0</v>
      </c>
    </row>
    <row r="120" spans="1:6" s="1" customFormat="1" ht="12.5" x14ac:dyDescent="0.25">
      <c r="A120" s="453"/>
      <c r="B120" s="304"/>
      <c r="C120" s="488"/>
      <c r="D120" s="488"/>
      <c r="E120" s="539">
        <v>0</v>
      </c>
      <c r="F120" s="462">
        <f t="shared" si="4"/>
        <v>0</v>
      </c>
    </row>
    <row r="121" spans="1:6" s="1" customFormat="1" ht="12.5" x14ac:dyDescent="0.25">
      <c r="A121" s="453" t="s">
        <v>634</v>
      </c>
      <c r="B121" s="454" t="s">
        <v>740</v>
      </c>
      <c r="C121" s="487" t="s">
        <v>294</v>
      </c>
      <c r="D121" s="487">
        <v>1</v>
      </c>
      <c r="E121" s="539"/>
      <c r="F121" s="462">
        <f t="shared" si="4"/>
        <v>0</v>
      </c>
    </row>
    <row r="122" spans="1:6" s="1" customFormat="1" ht="13" x14ac:dyDescent="0.3">
      <c r="A122" s="480"/>
      <c r="B122" s="295"/>
      <c r="C122" s="487"/>
      <c r="D122" s="307"/>
      <c r="E122" s="539"/>
      <c r="F122" s="462">
        <f t="shared" si="4"/>
        <v>0</v>
      </c>
    </row>
    <row r="123" spans="1:6" s="1" customFormat="1" ht="37.5" x14ac:dyDescent="0.25">
      <c r="A123" s="453"/>
      <c r="B123" s="304" t="s">
        <v>145</v>
      </c>
      <c r="C123" s="487"/>
      <c r="D123" s="487"/>
      <c r="E123" s="539"/>
      <c r="F123" s="462">
        <f t="shared" si="4"/>
        <v>0</v>
      </c>
    </row>
    <row r="124" spans="1:6" s="1" customFormat="1" ht="12.5" x14ac:dyDescent="0.25">
      <c r="A124" s="453"/>
      <c r="B124" s="304"/>
      <c r="C124" s="487"/>
      <c r="D124" s="487"/>
      <c r="E124" s="539"/>
      <c r="F124" s="462">
        <f t="shared" si="4"/>
        <v>0</v>
      </c>
    </row>
    <row r="125" spans="1:6" s="1" customFormat="1" ht="12.5" x14ac:dyDescent="0.25">
      <c r="A125" s="453" t="s">
        <v>1558</v>
      </c>
      <c r="B125" s="454" t="s">
        <v>740</v>
      </c>
      <c r="C125" s="487" t="s">
        <v>294</v>
      </c>
      <c r="D125" s="487">
        <v>15</v>
      </c>
      <c r="E125" s="539"/>
      <c r="F125" s="462">
        <f t="shared" ref="F125" si="5">D125*E125</f>
        <v>0</v>
      </c>
    </row>
    <row r="126" spans="1:6" s="1" customFormat="1" ht="12.5" x14ac:dyDescent="0.25">
      <c r="A126" s="453" t="s">
        <v>635</v>
      </c>
      <c r="B126" s="454" t="s">
        <v>669</v>
      </c>
      <c r="C126" s="487" t="s">
        <v>294</v>
      </c>
      <c r="D126" s="487">
        <v>4</v>
      </c>
      <c r="E126" s="539"/>
      <c r="F126" s="462">
        <f t="shared" si="4"/>
        <v>0</v>
      </c>
    </row>
    <row r="127" spans="1:6" s="1" customFormat="1" ht="12.5" x14ac:dyDescent="0.25">
      <c r="A127" s="453" t="s">
        <v>720</v>
      </c>
      <c r="B127" s="454" t="s">
        <v>665</v>
      </c>
      <c r="C127" s="487" t="s">
        <v>294</v>
      </c>
      <c r="D127" s="487">
        <v>4</v>
      </c>
      <c r="E127" s="539"/>
      <c r="F127" s="462">
        <f t="shared" si="4"/>
        <v>0</v>
      </c>
    </row>
    <row r="128" spans="1:6" s="1" customFormat="1" ht="12.5" x14ac:dyDescent="0.25">
      <c r="A128" s="453"/>
      <c r="B128" s="304"/>
      <c r="C128" s="487"/>
      <c r="D128" s="487"/>
      <c r="E128" s="513"/>
      <c r="F128" s="462"/>
    </row>
    <row r="129" spans="1:6" s="1" customFormat="1" ht="12.5" x14ac:dyDescent="0.25">
      <c r="A129" s="453"/>
      <c r="B129" s="454"/>
      <c r="C129" s="487"/>
      <c r="D129" s="487"/>
      <c r="E129" s="513"/>
      <c r="F129" s="462"/>
    </row>
    <row r="130" spans="1:6" s="1" customFormat="1" ht="13" thickBot="1" x14ac:dyDescent="0.3">
      <c r="A130" s="466"/>
      <c r="B130" s="467"/>
      <c r="C130" s="468"/>
      <c r="D130" s="468" t="s">
        <v>119</v>
      </c>
      <c r="E130" s="481"/>
      <c r="F130" s="482">
        <f>SUM(F97:F129)</f>
        <v>0</v>
      </c>
    </row>
    <row r="131" spans="1:6" s="1" customFormat="1" ht="13" thickBot="1" x14ac:dyDescent="0.3">
      <c r="A131" s="474"/>
      <c r="B131" s="445"/>
      <c r="C131" s="448"/>
      <c r="D131" s="448"/>
      <c r="E131" s="475"/>
      <c r="F131" s="476"/>
    </row>
    <row r="132" spans="1:6" ht="26.5" thickBot="1" x14ac:dyDescent="0.3">
      <c r="A132" s="800" t="s">
        <v>72</v>
      </c>
      <c r="B132" s="801" t="s">
        <v>73</v>
      </c>
      <c r="C132" s="801" t="s">
        <v>74</v>
      </c>
      <c r="D132" s="801" t="s">
        <v>75</v>
      </c>
      <c r="E132" s="821" t="s">
        <v>1446</v>
      </c>
      <c r="F132" s="822" t="s">
        <v>1443</v>
      </c>
    </row>
    <row r="133" spans="1:6" ht="13" x14ac:dyDescent="0.3">
      <c r="A133" s="480"/>
      <c r="B133" s="295"/>
      <c r="C133" s="349"/>
      <c r="D133" s="349"/>
      <c r="E133" s="810"/>
      <c r="F133" s="483"/>
    </row>
    <row r="134" spans="1:6" ht="13" x14ac:dyDescent="0.25">
      <c r="A134" s="453"/>
      <c r="B134" s="311" t="s">
        <v>71</v>
      </c>
      <c r="C134" s="487"/>
      <c r="D134" s="487"/>
      <c r="E134" s="513"/>
      <c r="F134" s="462"/>
    </row>
    <row r="135" spans="1:6" ht="12.5" x14ac:dyDescent="0.25">
      <c r="A135" s="453"/>
      <c r="B135" s="454"/>
      <c r="C135" s="487"/>
      <c r="D135" s="487"/>
      <c r="E135" s="513"/>
      <c r="F135" s="462"/>
    </row>
    <row r="136" spans="1:6" ht="37.5" x14ac:dyDescent="0.25">
      <c r="A136" s="484"/>
      <c r="B136" s="304" t="s">
        <v>156</v>
      </c>
      <c r="C136" s="487"/>
      <c r="D136" s="487"/>
      <c r="E136" s="539"/>
      <c r="F136" s="462"/>
    </row>
    <row r="137" spans="1:6" ht="12.5" x14ac:dyDescent="0.25">
      <c r="A137" s="453"/>
      <c r="B137" s="454"/>
      <c r="C137" s="487"/>
      <c r="D137" s="487"/>
      <c r="E137" s="539"/>
      <c r="F137" s="462"/>
    </row>
    <row r="138" spans="1:6" ht="12.5" x14ac:dyDescent="0.25">
      <c r="A138" s="453" t="s">
        <v>147</v>
      </c>
      <c r="B138" s="454" t="s">
        <v>721</v>
      </c>
      <c r="C138" s="487" t="s">
        <v>294</v>
      </c>
      <c r="D138" s="487">
        <v>0</v>
      </c>
      <c r="E138" s="539"/>
      <c r="F138" s="462">
        <f t="shared" ref="F138:F165" si="6">D138*E138</f>
        <v>0</v>
      </c>
    </row>
    <row r="139" spans="1:6" ht="12.5" x14ac:dyDescent="0.25">
      <c r="A139" s="453" t="s">
        <v>722</v>
      </c>
      <c r="B139" s="454" t="s">
        <v>723</v>
      </c>
      <c r="C139" s="487" t="s">
        <v>294</v>
      </c>
      <c r="D139" s="487">
        <v>0</v>
      </c>
      <c r="E139" s="539"/>
      <c r="F139" s="462">
        <f t="shared" si="6"/>
        <v>0</v>
      </c>
    </row>
    <row r="140" spans="1:6" ht="13" x14ac:dyDescent="0.3">
      <c r="A140" s="480"/>
      <c r="B140" s="295"/>
      <c r="C140" s="349"/>
      <c r="D140" s="349"/>
      <c r="E140" s="539"/>
      <c r="F140" s="462"/>
    </row>
    <row r="141" spans="1:6" ht="13" x14ac:dyDescent="0.25">
      <c r="A141" s="453"/>
      <c r="B141" s="295" t="s">
        <v>86</v>
      </c>
      <c r="C141" s="487"/>
      <c r="D141" s="487"/>
      <c r="E141" s="539"/>
      <c r="F141" s="462"/>
    </row>
    <row r="142" spans="1:6" ht="12.5" x14ac:dyDescent="0.25">
      <c r="A142" s="453"/>
      <c r="B142" s="454"/>
      <c r="C142" s="487"/>
      <c r="D142" s="487"/>
      <c r="E142" s="539"/>
      <c r="F142" s="462"/>
    </row>
    <row r="143" spans="1:6" ht="37.5" x14ac:dyDescent="0.25">
      <c r="A143" s="453"/>
      <c r="B143" s="304" t="s">
        <v>29</v>
      </c>
      <c r="C143" s="487"/>
      <c r="D143" s="487"/>
      <c r="E143" s="539"/>
      <c r="F143" s="462"/>
    </row>
    <row r="144" spans="1:6" ht="12.5" x14ac:dyDescent="0.25">
      <c r="A144" s="453"/>
      <c r="B144" s="454"/>
      <c r="C144" s="487"/>
      <c r="D144" s="487"/>
      <c r="E144" s="539">
        <v>0</v>
      </c>
      <c r="F144" s="462">
        <f t="shared" si="6"/>
        <v>0</v>
      </c>
    </row>
    <row r="145" spans="1:6" ht="12.5" x14ac:dyDescent="0.25">
      <c r="A145" s="453" t="s">
        <v>149</v>
      </c>
      <c r="B145" s="454" t="s">
        <v>1033</v>
      </c>
      <c r="C145" s="487" t="s">
        <v>294</v>
      </c>
      <c r="D145" s="487">
        <v>4</v>
      </c>
      <c r="E145" s="539"/>
      <c r="F145" s="462">
        <f t="shared" si="6"/>
        <v>0</v>
      </c>
    </row>
    <row r="146" spans="1:6" ht="13" x14ac:dyDescent="0.3">
      <c r="A146" s="480"/>
      <c r="B146" s="295"/>
      <c r="C146" s="349"/>
      <c r="D146" s="349"/>
      <c r="E146" s="539">
        <v>0</v>
      </c>
      <c r="F146" s="462">
        <f t="shared" si="6"/>
        <v>0</v>
      </c>
    </row>
    <row r="147" spans="1:6" ht="13" x14ac:dyDescent="0.25">
      <c r="A147" s="453"/>
      <c r="B147" s="295" t="s">
        <v>148</v>
      </c>
      <c r="C147" s="488"/>
      <c r="D147" s="488"/>
      <c r="E147" s="539">
        <v>0</v>
      </c>
      <c r="F147" s="462">
        <f t="shared" si="6"/>
        <v>0</v>
      </c>
    </row>
    <row r="148" spans="1:6" ht="13" x14ac:dyDescent="0.25">
      <c r="A148" s="453"/>
      <c r="B148" s="295"/>
      <c r="C148" s="488"/>
      <c r="D148" s="488"/>
      <c r="E148" s="539">
        <v>0</v>
      </c>
      <c r="F148" s="462">
        <f t="shared" si="6"/>
        <v>0</v>
      </c>
    </row>
    <row r="149" spans="1:6" ht="50" x14ac:dyDescent="0.25">
      <c r="A149" s="453"/>
      <c r="B149" s="304" t="s">
        <v>192</v>
      </c>
      <c r="C149" s="488"/>
      <c r="D149" s="488"/>
      <c r="E149" s="539">
        <v>0</v>
      </c>
      <c r="F149" s="462">
        <f t="shared" si="6"/>
        <v>0</v>
      </c>
    </row>
    <row r="150" spans="1:6" ht="12.5" x14ac:dyDescent="0.25">
      <c r="A150" s="453"/>
      <c r="B150" s="304"/>
      <c r="C150" s="487"/>
      <c r="D150" s="488"/>
      <c r="E150" s="539">
        <v>0</v>
      </c>
      <c r="F150" s="462">
        <f t="shared" si="6"/>
        <v>0</v>
      </c>
    </row>
    <row r="151" spans="1:6" ht="12.5" x14ac:dyDescent="0.25">
      <c r="A151" s="453" t="s">
        <v>157</v>
      </c>
      <c r="B151" s="454" t="s">
        <v>669</v>
      </c>
      <c r="C151" s="487" t="s">
        <v>294</v>
      </c>
      <c r="D151" s="487">
        <v>2</v>
      </c>
      <c r="E151" s="539"/>
      <c r="F151" s="462">
        <f t="shared" si="6"/>
        <v>0</v>
      </c>
    </row>
    <row r="152" spans="1:6" ht="12.5" x14ac:dyDescent="0.25">
      <c r="A152" s="453"/>
      <c r="B152" s="454"/>
      <c r="C152" s="487"/>
      <c r="D152" s="487"/>
      <c r="E152" s="539"/>
      <c r="F152" s="462">
        <f t="shared" si="6"/>
        <v>0</v>
      </c>
    </row>
    <row r="153" spans="1:6" ht="13" x14ac:dyDescent="0.25">
      <c r="A153" s="453"/>
      <c r="B153" s="311" t="s">
        <v>103</v>
      </c>
      <c r="C153" s="487"/>
      <c r="D153" s="487"/>
      <c r="E153" s="539"/>
      <c r="F153" s="462">
        <f t="shared" si="6"/>
        <v>0</v>
      </c>
    </row>
    <row r="154" spans="1:6" ht="13" x14ac:dyDescent="0.25">
      <c r="A154" s="453"/>
      <c r="B154" s="311"/>
      <c r="C154" s="487"/>
      <c r="D154" s="487"/>
      <c r="E154" s="539"/>
      <c r="F154" s="462">
        <f t="shared" si="6"/>
        <v>0</v>
      </c>
    </row>
    <row r="155" spans="1:6" ht="37.5" x14ac:dyDescent="0.25">
      <c r="A155" s="453"/>
      <c r="B155" s="304" t="s">
        <v>32</v>
      </c>
      <c r="C155" s="487"/>
      <c r="D155" s="811"/>
      <c r="E155" s="539"/>
      <c r="F155" s="462">
        <f t="shared" si="6"/>
        <v>0</v>
      </c>
    </row>
    <row r="156" spans="1:6" ht="12.5" x14ac:dyDescent="0.25">
      <c r="A156" s="453"/>
      <c r="B156" s="454"/>
      <c r="C156" s="487"/>
      <c r="D156" s="811"/>
      <c r="E156" s="539"/>
      <c r="F156" s="462">
        <f t="shared" si="6"/>
        <v>0</v>
      </c>
    </row>
    <row r="157" spans="1:6" ht="12.5" x14ac:dyDescent="0.25">
      <c r="A157" s="453" t="s">
        <v>83</v>
      </c>
      <c r="B157" s="454" t="s">
        <v>669</v>
      </c>
      <c r="C157" s="487" t="s">
        <v>294</v>
      </c>
      <c r="D157" s="811">
        <v>1</v>
      </c>
      <c r="E157" s="539"/>
      <c r="F157" s="462">
        <f t="shared" si="6"/>
        <v>0</v>
      </c>
    </row>
    <row r="158" spans="1:6" ht="12.5" x14ac:dyDescent="0.25">
      <c r="A158" s="453"/>
      <c r="B158" s="304"/>
      <c r="C158" s="487"/>
      <c r="D158" s="487"/>
      <c r="E158" s="539"/>
      <c r="F158" s="462">
        <f t="shared" si="6"/>
        <v>0</v>
      </c>
    </row>
    <row r="159" spans="1:6" ht="26" x14ac:dyDescent="0.25">
      <c r="A159" s="453"/>
      <c r="B159" s="311" t="s">
        <v>104</v>
      </c>
      <c r="C159" s="487"/>
      <c r="D159" s="811"/>
      <c r="E159" s="539"/>
      <c r="F159" s="462">
        <f t="shared" si="6"/>
        <v>0</v>
      </c>
    </row>
    <row r="160" spans="1:6" ht="12.5" x14ac:dyDescent="0.25">
      <c r="A160" s="453"/>
      <c r="B160" s="454"/>
      <c r="C160" s="487"/>
      <c r="D160" s="811"/>
      <c r="E160" s="539"/>
      <c r="F160" s="462">
        <f t="shared" si="6"/>
        <v>0</v>
      </c>
    </row>
    <row r="161" spans="1:6" ht="37.5" x14ac:dyDescent="0.25">
      <c r="A161" s="453"/>
      <c r="B161" s="304" t="s">
        <v>1395</v>
      </c>
      <c r="C161" s="487"/>
      <c r="D161" s="811"/>
      <c r="E161" s="539"/>
      <c r="F161" s="462">
        <f t="shared" si="6"/>
        <v>0</v>
      </c>
    </row>
    <row r="162" spans="1:6" ht="12.5" x14ac:dyDescent="0.25">
      <c r="A162" s="453"/>
      <c r="B162" s="454"/>
      <c r="C162" s="487"/>
      <c r="D162" s="811"/>
      <c r="E162" s="539"/>
      <c r="F162" s="462">
        <f t="shared" si="6"/>
        <v>0</v>
      </c>
    </row>
    <row r="163" spans="1:6" ht="12.5" x14ac:dyDescent="0.25">
      <c r="A163" s="453" t="s">
        <v>724</v>
      </c>
      <c r="B163" s="454" t="s">
        <v>158</v>
      </c>
      <c r="C163" s="487" t="s">
        <v>294</v>
      </c>
      <c r="D163" s="811">
        <v>2</v>
      </c>
      <c r="E163" s="539"/>
      <c r="F163" s="462">
        <f t="shared" si="6"/>
        <v>0</v>
      </c>
    </row>
    <row r="164" spans="1:6" ht="12.5" x14ac:dyDescent="0.25">
      <c r="A164" s="453" t="s">
        <v>725</v>
      </c>
      <c r="B164" s="454" t="s">
        <v>159</v>
      </c>
      <c r="C164" s="487" t="s">
        <v>294</v>
      </c>
      <c r="D164" s="811">
        <v>5</v>
      </c>
      <c r="E164" s="539"/>
      <c r="F164" s="462">
        <f t="shared" si="6"/>
        <v>0</v>
      </c>
    </row>
    <row r="165" spans="1:6" ht="12.5" x14ac:dyDescent="0.25">
      <c r="A165" s="453" t="s">
        <v>726</v>
      </c>
      <c r="B165" s="454" t="s">
        <v>160</v>
      </c>
      <c r="C165" s="487" t="s">
        <v>294</v>
      </c>
      <c r="D165" s="811">
        <v>20</v>
      </c>
      <c r="E165" s="539"/>
      <c r="F165" s="462">
        <f t="shared" si="6"/>
        <v>0</v>
      </c>
    </row>
    <row r="166" spans="1:6" ht="12.5" x14ac:dyDescent="0.25">
      <c r="A166" s="453"/>
      <c r="B166" s="454"/>
      <c r="C166" s="487"/>
      <c r="D166" s="811"/>
      <c r="E166" s="513"/>
      <c r="F166" s="462"/>
    </row>
    <row r="167" spans="1:6" ht="12.5" x14ac:dyDescent="0.25">
      <c r="A167" s="453"/>
      <c r="B167" s="454"/>
      <c r="C167" s="487"/>
      <c r="D167" s="487"/>
      <c r="E167" s="513"/>
      <c r="F167" s="462"/>
    </row>
    <row r="168" spans="1:6" ht="12.5" x14ac:dyDescent="0.25">
      <c r="A168" s="453"/>
      <c r="B168" s="454"/>
      <c r="C168" s="488"/>
      <c r="D168" s="487"/>
      <c r="E168" s="513"/>
      <c r="F168" s="465"/>
    </row>
    <row r="169" spans="1:6" s="1" customFormat="1" ht="13" thickBot="1" x14ac:dyDescent="0.3">
      <c r="A169" s="466"/>
      <c r="B169" s="467"/>
      <c r="C169" s="468"/>
      <c r="D169" s="468" t="s">
        <v>119</v>
      </c>
      <c r="E169" s="469"/>
      <c r="F169" s="470">
        <f>SUM(F138:F168)</f>
        <v>0</v>
      </c>
    </row>
    <row r="170" spans="1:6" s="1" customFormat="1" ht="12.5" x14ac:dyDescent="0.25">
      <c r="A170" s="474"/>
      <c r="B170" s="445"/>
      <c r="C170" s="448"/>
      <c r="D170" s="448"/>
      <c r="E170" s="475"/>
      <c r="F170" s="476"/>
    </row>
    <row r="171" spans="1:6" s="1" customFormat="1" ht="12.5" x14ac:dyDescent="0.25">
      <c r="A171" s="474"/>
      <c r="B171" s="445"/>
      <c r="C171" s="448"/>
      <c r="D171" s="448"/>
      <c r="E171" s="475"/>
      <c r="F171" s="476"/>
    </row>
    <row r="172" spans="1:6" s="1" customFormat="1" ht="13" thickBot="1" x14ac:dyDescent="0.3">
      <c r="A172" s="451"/>
      <c r="B172" s="451"/>
      <c r="C172" s="445"/>
      <c r="D172" s="445"/>
      <c r="E172" s="449"/>
      <c r="F172" s="472"/>
    </row>
    <row r="173" spans="1:6" s="1" customFormat="1" ht="26.5" thickBot="1" x14ac:dyDescent="0.25">
      <c r="A173" s="800" t="s">
        <v>72</v>
      </c>
      <c r="B173" s="801" t="s">
        <v>73</v>
      </c>
      <c r="C173" s="801" t="s">
        <v>74</v>
      </c>
      <c r="D173" s="801" t="s">
        <v>75</v>
      </c>
      <c r="E173" s="821" t="s">
        <v>1446</v>
      </c>
      <c r="F173" s="822" t="s">
        <v>1443</v>
      </c>
    </row>
    <row r="174" spans="1:6" s="1" customFormat="1" ht="13" x14ac:dyDescent="0.3">
      <c r="A174" s="480"/>
      <c r="B174" s="295"/>
      <c r="C174" s="349"/>
      <c r="D174" s="349"/>
      <c r="E174" s="810"/>
      <c r="F174" s="483"/>
    </row>
    <row r="175" spans="1:6" s="1" customFormat="1" ht="13" x14ac:dyDescent="0.3">
      <c r="A175" s="480"/>
      <c r="B175" s="295"/>
      <c r="C175" s="349"/>
      <c r="D175" s="349"/>
      <c r="E175" s="539">
        <v>0</v>
      </c>
      <c r="F175" s="462">
        <f t="shared" ref="F175:F204" si="7">D175*E175</f>
        <v>0</v>
      </c>
    </row>
    <row r="176" spans="1:6" s="1" customFormat="1" ht="13" x14ac:dyDescent="0.25">
      <c r="A176" s="453"/>
      <c r="B176" s="295" t="s">
        <v>105</v>
      </c>
      <c r="C176" s="487"/>
      <c r="D176" s="811"/>
      <c r="E176" s="539">
        <v>0</v>
      </c>
      <c r="F176" s="462">
        <f t="shared" si="7"/>
        <v>0</v>
      </c>
    </row>
    <row r="177" spans="1:6" s="1" customFormat="1" ht="12.5" x14ac:dyDescent="0.25">
      <c r="A177" s="453"/>
      <c r="B177" s="454"/>
      <c r="C177" s="487"/>
      <c r="D177" s="811"/>
      <c r="E177" s="539">
        <v>0</v>
      </c>
      <c r="F177" s="462">
        <f t="shared" si="7"/>
        <v>0</v>
      </c>
    </row>
    <row r="178" spans="1:6" s="1" customFormat="1" ht="25" x14ac:dyDescent="0.25">
      <c r="A178" s="453"/>
      <c r="B178" s="304" t="s">
        <v>30</v>
      </c>
      <c r="C178" s="487"/>
      <c r="D178" s="811"/>
      <c r="E178" s="539">
        <v>0</v>
      </c>
      <c r="F178" s="462">
        <f t="shared" si="7"/>
        <v>0</v>
      </c>
    </row>
    <row r="179" spans="1:6" s="1" customFormat="1" ht="12.5" x14ac:dyDescent="0.25">
      <c r="A179" s="453"/>
      <c r="B179" s="454"/>
      <c r="C179" s="487"/>
      <c r="D179" s="487"/>
      <c r="E179" s="539">
        <v>0</v>
      </c>
      <c r="F179" s="462">
        <f t="shared" si="7"/>
        <v>0</v>
      </c>
    </row>
    <row r="180" spans="1:6" s="1" customFormat="1" ht="12.5" x14ac:dyDescent="0.25">
      <c r="A180" s="453" t="s">
        <v>31</v>
      </c>
      <c r="B180" s="454" t="s">
        <v>882</v>
      </c>
      <c r="C180" s="487" t="s">
        <v>294</v>
      </c>
      <c r="D180" s="811">
        <v>1</v>
      </c>
      <c r="E180" s="539"/>
      <c r="F180" s="462">
        <f t="shared" si="7"/>
        <v>0</v>
      </c>
    </row>
    <row r="181" spans="1:6" s="1" customFormat="1" ht="13" x14ac:dyDescent="0.3">
      <c r="A181" s="480"/>
      <c r="B181" s="295"/>
      <c r="C181" s="349"/>
      <c r="D181" s="349"/>
      <c r="E181" s="539"/>
      <c r="F181" s="462">
        <f t="shared" si="7"/>
        <v>0</v>
      </c>
    </row>
    <row r="182" spans="1:6" s="1" customFormat="1" ht="13" x14ac:dyDescent="0.25">
      <c r="A182" s="453"/>
      <c r="B182" s="311" t="s">
        <v>107</v>
      </c>
      <c r="C182" s="487"/>
      <c r="D182" s="811"/>
      <c r="E182" s="539"/>
      <c r="F182" s="462">
        <f t="shared" si="7"/>
        <v>0</v>
      </c>
    </row>
    <row r="183" spans="1:6" s="1" customFormat="1" ht="12.5" x14ac:dyDescent="0.25">
      <c r="A183" s="453"/>
      <c r="B183" s="304"/>
      <c r="C183" s="487"/>
      <c r="D183" s="811"/>
      <c r="E183" s="539"/>
      <c r="F183" s="462">
        <f t="shared" si="7"/>
        <v>0</v>
      </c>
    </row>
    <row r="184" spans="1:6" s="1" customFormat="1" ht="37.5" x14ac:dyDescent="0.25">
      <c r="A184" s="453"/>
      <c r="B184" s="304" t="s">
        <v>1396</v>
      </c>
      <c r="C184" s="487"/>
      <c r="D184" s="811"/>
      <c r="E184" s="539"/>
      <c r="F184" s="462">
        <f t="shared" si="7"/>
        <v>0</v>
      </c>
    </row>
    <row r="185" spans="1:6" s="1" customFormat="1" ht="12.5" x14ac:dyDescent="0.25">
      <c r="A185" s="453"/>
      <c r="B185" s="454"/>
      <c r="C185" s="487"/>
      <c r="D185" s="811"/>
      <c r="E185" s="539"/>
      <c r="F185" s="462">
        <f t="shared" si="7"/>
        <v>0</v>
      </c>
    </row>
    <row r="186" spans="1:6" s="1" customFormat="1" ht="12.5" x14ac:dyDescent="0.25">
      <c r="A186" s="453" t="s">
        <v>649</v>
      </c>
      <c r="B186" s="454" t="s">
        <v>159</v>
      </c>
      <c r="C186" s="487" t="s">
        <v>294</v>
      </c>
      <c r="D186" s="811">
        <v>1</v>
      </c>
      <c r="E186" s="539"/>
      <c r="F186" s="462">
        <f t="shared" si="7"/>
        <v>0</v>
      </c>
    </row>
    <row r="187" spans="1:6" s="1" customFormat="1" ht="12.5" x14ac:dyDescent="0.25">
      <c r="A187" s="453" t="s">
        <v>650</v>
      </c>
      <c r="B187" s="454" t="s">
        <v>653</v>
      </c>
      <c r="C187" s="487" t="s">
        <v>294</v>
      </c>
      <c r="D187" s="811">
        <v>1</v>
      </c>
      <c r="E187" s="539"/>
      <c r="F187" s="462">
        <f t="shared" si="7"/>
        <v>0</v>
      </c>
    </row>
    <row r="188" spans="1:6" s="1" customFormat="1" ht="13" x14ac:dyDescent="0.3">
      <c r="A188" s="480"/>
      <c r="B188" s="295"/>
      <c r="C188" s="349"/>
      <c r="D188" s="349"/>
      <c r="E188" s="539"/>
      <c r="F188" s="462">
        <f t="shared" si="7"/>
        <v>0</v>
      </c>
    </row>
    <row r="189" spans="1:6" s="1" customFormat="1" ht="39" x14ac:dyDescent="0.3">
      <c r="A189" s="480"/>
      <c r="B189" s="311" t="s">
        <v>33</v>
      </c>
      <c r="C189" s="349"/>
      <c r="D189" s="349"/>
      <c r="E189" s="539"/>
      <c r="F189" s="462">
        <f t="shared" si="7"/>
        <v>0</v>
      </c>
    </row>
    <row r="190" spans="1:6" s="1" customFormat="1" ht="13" x14ac:dyDescent="0.3">
      <c r="A190" s="480"/>
      <c r="B190" s="311"/>
      <c r="C190" s="349"/>
      <c r="D190" s="349"/>
      <c r="E190" s="539"/>
      <c r="F190" s="462">
        <f t="shared" si="7"/>
        <v>0</v>
      </c>
    </row>
    <row r="191" spans="1:6" s="1" customFormat="1" ht="13" x14ac:dyDescent="0.3">
      <c r="A191" s="486"/>
      <c r="B191" s="349" t="s">
        <v>222</v>
      </c>
      <c r="C191" s="487"/>
      <c r="D191" s="487"/>
      <c r="E191" s="539"/>
      <c r="F191" s="462">
        <f t="shared" si="7"/>
        <v>0</v>
      </c>
    </row>
    <row r="192" spans="1:6" s="1" customFormat="1" ht="13" x14ac:dyDescent="0.3">
      <c r="A192" s="486"/>
      <c r="B192" s="349"/>
      <c r="C192" s="487"/>
      <c r="D192" s="487"/>
      <c r="E192" s="539"/>
      <c r="F192" s="462">
        <f t="shared" si="7"/>
        <v>0</v>
      </c>
    </row>
    <row r="193" spans="1:6" s="1" customFormat="1" ht="12.5" x14ac:dyDescent="0.25">
      <c r="A193" s="486" t="s">
        <v>223</v>
      </c>
      <c r="B193" s="488" t="s">
        <v>224</v>
      </c>
      <c r="C193" s="487" t="s">
        <v>87</v>
      </c>
      <c r="D193" s="513">
        <v>50</v>
      </c>
      <c r="E193" s="539"/>
      <c r="F193" s="462">
        <f t="shared" si="7"/>
        <v>0</v>
      </c>
    </row>
    <row r="194" spans="1:6" s="1" customFormat="1" ht="13" x14ac:dyDescent="0.3">
      <c r="A194" s="480"/>
      <c r="B194" s="311"/>
      <c r="C194" s="349"/>
      <c r="D194" s="349"/>
      <c r="E194" s="539"/>
      <c r="F194" s="462">
        <f t="shared" si="7"/>
        <v>0</v>
      </c>
    </row>
    <row r="195" spans="1:6" s="1" customFormat="1" ht="25" x14ac:dyDescent="0.25">
      <c r="A195" s="486"/>
      <c r="B195" s="339" t="s">
        <v>225</v>
      </c>
      <c r="C195" s="487"/>
      <c r="D195" s="487"/>
      <c r="E195" s="539"/>
      <c r="F195" s="462">
        <f t="shared" si="7"/>
        <v>0</v>
      </c>
    </row>
    <row r="196" spans="1:6" s="1" customFormat="1" ht="12.5" x14ac:dyDescent="0.25">
      <c r="A196" s="486"/>
      <c r="B196" s="488"/>
      <c r="C196" s="487"/>
      <c r="D196" s="487"/>
      <c r="E196" s="539"/>
      <c r="F196" s="462">
        <f t="shared" si="7"/>
        <v>0</v>
      </c>
    </row>
    <row r="197" spans="1:6" s="1" customFormat="1" ht="13" x14ac:dyDescent="0.3">
      <c r="A197" s="480"/>
      <c r="B197" s="311"/>
      <c r="C197" s="349"/>
      <c r="D197" s="349"/>
      <c r="E197" s="539"/>
      <c r="F197" s="462">
        <f t="shared" si="7"/>
        <v>0</v>
      </c>
    </row>
    <row r="198" spans="1:6" s="1" customFormat="1" ht="37.5" x14ac:dyDescent="0.25">
      <c r="A198" s="486"/>
      <c r="B198" s="339" t="s">
        <v>227</v>
      </c>
      <c r="C198" s="487"/>
      <c r="D198" s="487"/>
      <c r="E198" s="539"/>
      <c r="F198" s="462">
        <f t="shared" si="7"/>
        <v>0</v>
      </c>
    </row>
    <row r="199" spans="1:6" s="1" customFormat="1" ht="12.5" x14ac:dyDescent="0.25">
      <c r="A199" s="486"/>
      <c r="B199" s="488"/>
      <c r="C199" s="487"/>
      <c r="D199" s="487"/>
      <c r="E199" s="539"/>
      <c r="F199" s="462">
        <f t="shared" si="7"/>
        <v>0</v>
      </c>
    </row>
    <row r="200" spans="1:6" s="1" customFormat="1" ht="12.5" x14ac:dyDescent="0.25">
      <c r="A200" s="486" t="s">
        <v>639</v>
      </c>
      <c r="B200" s="488" t="s">
        <v>637</v>
      </c>
      <c r="C200" s="487" t="s">
        <v>66</v>
      </c>
      <c r="D200" s="487">
        <v>6</v>
      </c>
      <c r="E200" s="539"/>
      <c r="F200" s="462">
        <f t="shared" si="7"/>
        <v>0</v>
      </c>
    </row>
    <row r="201" spans="1:6" s="1" customFormat="1" ht="13" x14ac:dyDescent="0.3">
      <c r="A201" s="361"/>
      <c r="B201" s="307"/>
      <c r="C201" s="307"/>
      <c r="D201" s="487"/>
      <c r="E201" s="539"/>
      <c r="F201" s="462">
        <f t="shared" si="7"/>
        <v>0</v>
      </c>
    </row>
    <row r="202" spans="1:6" s="1" customFormat="1" ht="25" x14ac:dyDescent="0.25">
      <c r="A202" s="486"/>
      <c r="B202" s="339" t="s">
        <v>229</v>
      </c>
      <c r="C202" s="487"/>
      <c r="D202" s="487"/>
      <c r="E202" s="539"/>
      <c r="F202" s="462">
        <f t="shared" si="7"/>
        <v>0</v>
      </c>
    </row>
    <row r="203" spans="1:6" s="1" customFormat="1" ht="12.5" x14ac:dyDescent="0.25">
      <c r="A203" s="486"/>
      <c r="B203" s="488"/>
      <c r="C203" s="487"/>
      <c r="D203" s="487"/>
      <c r="E203" s="539"/>
      <c r="F203" s="462">
        <f t="shared" si="7"/>
        <v>0</v>
      </c>
    </row>
    <row r="204" spans="1:6" s="1" customFormat="1" ht="12.5" x14ac:dyDescent="0.25">
      <c r="A204" s="486" t="s">
        <v>640</v>
      </c>
      <c r="B204" s="488" t="s">
        <v>637</v>
      </c>
      <c r="C204" s="487" t="s">
        <v>66</v>
      </c>
      <c r="D204" s="487">
        <v>5</v>
      </c>
      <c r="E204" s="539"/>
      <c r="F204" s="462">
        <f t="shared" si="7"/>
        <v>0</v>
      </c>
    </row>
    <row r="205" spans="1:6" s="1" customFormat="1" ht="12.5" x14ac:dyDescent="0.25">
      <c r="A205" s="486"/>
      <c r="B205" s="488"/>
      <c r="C205" s="487"/>
      <c r="D205" s="487"/>
      <c r="E205" s="513"/>
      <c r="F205" s="462"/>
    </row>
    <row r="206" spans="1:6" s="1" customFormat="1" ht="13" x14ac:dyDescent="0.3">
      <c r="A206" s="480"/>
      <c r="B206" s="295"/>
      <c r="C206" s="349"/>
      <c r="D206" s="349"/>
      <c r="E206" s="513"/>
      <c r="F206" s="462"/>
    </row>
    <row r="207" spans="1:6" s="1" customFormat="1" ht="12.5" x14ac:dyDescent="0.25">
      <c r="A207" s="453"/>
      <c r="B207" s="454"/>
      <c r="C207" s="488"/>
      <c r="D207" s="811"/>
      <c r="E207" s="513"/>
      <c r="F207" s="462"/>
    </row>
    <row r="208" spans="1:6" s="1" customFormat="1" ht="13" thickBot="1" x14ac:dyDescent="0.3">
      <c r="A208" s="466"/>
      <c r="B208" s="467"/>
      <c r="C208" s="468"/>
      <c r="D208" s="468" t="s">
        <v>119</v>
      </c>
      <c r="E208" s="469"/>
      <c r="F208" s="470">
        <f>SUM(F175:F207)</f>
        <v>0</v>
      </c>
    </row>
    <row r="209" spans="1:6" s="1" customFormat="1" ht="12.5" x14ac:dyDescent="0.25">
      <c r="A209" s="474"/>
      <c r="B209" s="445"/>
      <c r="C209" s="448"/>
      <c r="D209" s="448"/>
      <c r="E209" s="475"/>
      <c r="F209" s="476"/>
    </row>
    <row r="210" spans="1:6" ht="13" thickBot="1" x14ac:dyDescent="0.3">
      <c r="A210" s="451"/>
      <c r="B210" s="451"/>
      <c r="C210" s="445"/>
      <c r="D210" s="445"/>
      <c r="E210" s="449"/>
      <c r="F210" s="472"/>
    </row>
    <row r="211" spans="1:6" ht="26.5" thickBot="1" x14ac:dyDescent="0.3">
      <c r="A211" s="800" t="s">
        <v>72</v>
      </c>
      <c r="B211" s="801" t="s">
        <v>73</v>
      </c>
      <c r="C211" s="801" t="s">
        <v>74</v>
      </c>
      <c r="D211" s="801" t="s">
        <v>75</v>
      </c>
      <c r="E211" s="821" t="s">
        <v>1446</v>
      </c>
      <c r="F211" s="822" t="s">
        <v>1443</v>
      </c>
    </row>
    <row r="212" spans="1:6" ht="13" x14ac:dyDescent="0.3">
      <c r="A212" s="480"/>
      <c r="B212" s="295"/>
      <c r="C212" s="349"/>
      <c r="D212" s="349"/>
      <c r="E212" s="810"/>
      <c r="F212" s="483"/>
    </row>
    <row r="213" spans="1:6" ht="13" x14ac:dyDescent="0.25">
      <c r="A213" s="453"/>
      <c r="B213" s="295" t="s">
        <v>109</v>
      </c>
      <c r="C213" s="487"/>
      <c r="D213" s="811"/>
      <c r="E213" s="513"/>
      <c r="F213" s="465"/>
    </row>
    <row r="214" spans="1:6" ht="12.5" x14ac:dyDescent="0.25">
      <c r="A214" s="453"/>
      <c r="B214" s="454"/>
      <c r="C214" s="487"/>
      <c r="D214" s="811"/>
      <c r="E214" s="513"/>
      <c r="F214" s="465"/>
    </row>
    <row r="215" spans="1:6" ht="13" x14ac:dyDescent="0.25">
      <c r="A215" s="453"/>
      <c r="B215" s="295" t="s">
        <v>110</v>
      </c>
      <c r="C215" s="487"/>
      <c r="D215" s="811"/>
      <c r="E215" s="513"/>
      <c r="F215" s="465"/>
    </row>
    <row r="216" spans="1:6" ht="12.5" x14ac:dyDescent="0.25">
      <c r="A216" s="453"/>
      <c r="B216" s="454"/>
      <c r="C216" s="487"/>
      <c r="D216" s="811"/>
      <c r="E216" s="513"/>
      <c r="F216" s="465"/>
    </row>
    <row r="217" spans="1:6" ht="37.5" x14ac:dyDescent="0.25">
      <c r="A217" s="486"/>
      <c r="B217" s="339" t="s">
        <v>111</v>
      </c>
      <c r="C217" s="487"/>
      <c r="D217" s="487"/>
      <c r="E217" s="513"/>
      <c r="F217" s="465"/>
    </row>
    <row r="218" spans="1:6" ht="12.5" x14ac:dyDescent="0.25">
      <c r="A218" s="486"/>
      <c r="B218" s="488"/>
      <c r="C218" s="487"/>
      <c r="D218" s="487"/>
      <c r="E218" s="513"/>
      <c r="F218" s="465"/>
    </row>
    <row r="219" spans="1:6" ht="12.5" x14ac:dyDescent="0.25">
      <c r="A219" s="486" t="s">
        <v>641</v>
      </c>
      <c r="B219" s="488" t="s">
        <v>1559</v>
      </c>
      <c r="C219" s="487" t="s">
        <v>294</v>
      </c>
      <c r="D219" s="487">
        <v>12</v>
      </c>
      <c r="E219" s="539"/>
      <c r="F219" s="462">
        <f>D219*E219</f>
        <v>0</v>
      </c>
    </row>
    <row r="220" spans="1:6" ht="12.5" x14ac:dyDescent="0.25">
      <c r="A220" s="453"/>
      <c r="B220" s="454"/>
      <c r="C220" s="488"/>
      <c r="D220" s="811"/>
      <c r="E220" s="539"/>
      <c r="F220" s="462"/>
    </row>
    <row r="221" spans="1:6" ht="13" x14ac:dyDescent="0.25">
      <c r="A221" s="453"/>
      <c r="B221" s="311" t="s">
        <v>161</v>
      </c>
      <c r="C221" s="487"/>
      <c r="D221" s="811"/>
      <c r="E221" s="539"/>
      <c r="F221" s="462"/>
    </row>
    <row r="222" spans="1:6" ht="12.5" x14ac:dyDescent="0.25">
      <c r="A222" s="453"/>
      <c r="B222" s="454"/>
      <c r="C222" s="487"/>
      <c r="D222" s="811"/>
      <c r="E222" s="539"/>
      <c r="F222" s="462"/>
    </row>
    <row r="223" spans="1:6" ht="54" customHeight="1" x14ac:dyDescent="0.25">
      <c r="A223" s="453" t="s">
        <v>34</v>
      </c>
      <c r="B223" s="463" t="s">
        <v>1397</v>
      </c>
      <c r="C223" s="487" t="s">
        <v>66</v>
      </c>
      <c r="D223" s="811">
        <v>400</v>
      </c>
      <c r="E223" s="539"/>
      <c r="F223" s="462">
        <f>D223*E223</f>
        <v>0</v>
      </c>
    </row>
    <row r="224" spans="1:6" ht="12.5" x14ac:dyDescent="0.25">
      <c r="A224" s="453"/>
      <c r="B224" s="454"/>
      <c r="C224" s="488"/>
      <c r="D224" s="811"/>
      <c r="E224" s="539"/>
      <c r="F224" s="462"/>
    </row>
    <row r="225" spans="1:9" ht="13" x14ac:dyDescent="0.25">
      <c r="A225" s="453"/>
      <c r="B225" s="311" t="s">
        <v>138</v>
      </c>
      <c r="C225" s="488"/>
      <c r="D225" s="811"/>
      <c r="E225" s="539"/>
      <c r="F225" s="462"/>
    </row>
    <row r="226" spans="1:9" ht="13" x14ac:dyDescent="0.25">
      <c r="A226" s="453"/>
      <c r="B226" s="311"/>
      <c r="C226" s="488"/>
      <c r="D226" s="811"/>
      <c r="E226" s="539"/>
      <c r="F226" s="462"/>
    </row>
    <row r="227" spans="1:9" ht="25" x14ac:dyDescent="0.25">
      <c r="A227" s="453"/>
      <c r="B227" s="304" t="s">
        <v>1398</v>
      </c>
      <c r="C227" s="488"/>
      <c r="D227" s="811"/>
      <c r="E227" s="539"/>
      <c r="F227" s="462"/>
    </row>
    <row r="228" spans="1:9" ht="12.5" x14ac:dyDescent="0.25">
      <c r="A228" s="453"/>
      <c r="B228" s="454"/>
      <c r="C228" s="488"/>
      <c r="D228" s="811"/>
      <c r="E228" s="539"/>
      <c r="F228" s="462"/>
    </row>
    <row r="229" spans="1:9" ht="25" x14ac:dyDescent="0.25">
      <c r="A229" s="453" t="s">
        <v>35</v>
      </c>
      <c r="B229" s="463" t="s">
        <v>162</v>
      </c>
      <c r="C229" s="487" t="s">
        <v>294</v>
      </c>
      <c r="D229" s="487">
        <v>1</v>
      </c>
      <c r="E229" s="539"/>
      <c r="F229" s="462">
        <f>D229*E229</f>
        <v>0</v>
      </c>
      <c r="I229" s="36"/>
    </row>
    <row r="230" spans="1:9" ht="12.5" x14ac:dyDescent="0.25">
      <c r="A230" s="453"/>
      <c r="B230" s="463"/>
      <c r="C230" s="487"/>
      <c r="D230" s="487"/>
      <c r="E230" s="539"/>
      <c r="F230" s="462"/>
      <c r="I230" s="906"/>
    </row>
    <row r="231" spans="1:9" ht="25" x14ac:dyDescent="0.25">
      <c r="A231" s="453"/>
      <c r="B231" s="304" t="s">
        <v>1399</v>
      </c>
      <c r="C231" s="488"/>
      <c r="D231" s="811"/>
      <c r="E231" s="539"/>
      <c r="F231" s="462"/>
    </row>
    <row r="232" spans="1:9" ht="12.5" x14ac:dyDescent="0.25">
      <c r="A232" s="453"/>
      <c r="B232" s="454"/>
      <c r="C232" s="488"/>
      <c r="D232" s="811"/>
      <c r="E232" s="539"/>
      <c r="F232" s="462"/>
      <c r="I232" s="18"/>
    </row>
    <row r="233" spans="1:9" ht="12.5" x14ac:dyDescent="0.25">
      <c r="A233" s="453" t="s">
        <v>881</v>
      </c>
      <c r="B233" s="463" t="s">
        <v>880</v>
      </c>
      <c r="C233" s="487" t="s">
        <v>294</v>
      </c>
      <c r="D233" s="487">
        <v>1</v>
      </c>
      <c r="E233" s="539"/>
      <c r="F233" s="462">
        <f>D233*E233</f>
        <v>0</v>
      </c>
    </row>
    <row r="234" spans="1:9" ht="12.5" x14ac:dyDescent="0.25">
      <c r="A234" s="453"/>
      <c r="B234" s="463"/>
      <c r="C234" s="487"/>
      <c r="D234" s="487"/>
      <c r="E234" s="539"/>
      <c r="F234" s="462"/>
    </row>
    <row r="235" spans="1:9" ht="13" x14ac:dyDescent="0.25">
      <c r="A235" s="453"/>
      <c r="B235" s="311" t="s">
        <v>171</v>
      </c>
      <c r="C235" s="488"/>
      <c r="D235" s="488"/>
      <c r="E235" s="539"/>
      <c r="F235" s="462"/>
    </row>
    <row r="236" spans="1:9" ht="12.5" x14ac:dyDescent="0.25">
      <c r="A236" s="453"/>
      <c r="B236" s="463"/>
      <c r="C236" s="488"/>
      <c r="D236" s="488"/>
      <c r="E236" s="539"/>
      <c r="F236" s="462"/>
    </row>
    <row r="237" spans="1:9" ht="150" x14ac:dyDescent="0.25">
      <c r="A237" s="453" t="s">
        <v>1134</v>
      </c>
      <c r="B237" s="489" t="s">
        <v>1452</v>
      </c>
      <c r="C237" s="487" t="s">
        <v>67</v>
      </c>
      <c r="D237" s="487">
        <v>1</v>
      </c>
      <c r="E237" s="539"/>
      <c r="F237" s="462">
        <f>D237*E237</f>
        <v>0</v>
      </c>
    </row>
    <row r="238" spans="1:9" ht="12.5" x14ac:dyDescent="0.25">
      <c r="A238" s="453"/>
      <c r="B238" s="463"/>
      <c r="C238" s="488"/>
      <c r="D238" s="488"/>
      <c r="E238" s="539"/>
      <c r="F238" s="462"/>
    </row>
    <row r="239" spans="1:9" ht="27" customHeight="1" x14ac:dyDescent="0.25">
      <c r="A239" s="453" t="s">
        <v>1135</v>
      </c>
      <c r="B239" s="463" t="s">
        <v>142</v>
      </c>
      <c r="C239" s="487" t="s">
        <v>294</v>
      </c>
      <c r="D239" s="487">
        <v>1</v>
      </c>
      <c r="E239" s="513"/>
      <c r="F239" s="462">
        <f>D239*E239</f>
        <v>0</v>
      </c>
    </row>
    <row r="240" spans="1:9" ht="12.5" x14ac:dyDescent="0.25">
      <c r="A240" s="453"/>
      <c r="B240" s="454"/>
      <c r="C240" s="487"/>
      <c r="D240" s="811"/>
      <c r="E240" s="513"/>
      <c r="F240" s="456"/>
    </row>
    <row r="241" spans="1:6" ht="12.5" x14ac:dyDescent="0.25">
      <c r="A241" s="453"/>
      <c r="B241" s="463"/>
      <c r="C241" s="487"/>
      <c r="D241" s="487"/>
      <c r="E241" s="513"/>
      <c r="F241" s="456"/>
    </row>
    <row r="242" spans="1:6" ht="12.5" x14ac:dyDescent="0.25">
      <c r="A242" s="453"/>
      <c r="B242" s="489"/>
      <c r="C242" s="487"/>
      <c r="D242" s="487"/>
      <c r="E242" s="513"/>
      <c r="F242" s="456"/>
    </row>
    <row r="243" spans="1:6" s="1" customFormat="1" ht="13" thickBot="1" x14ac:dyDescent="0.3">
      <c r="A243" s="466"/>
      <c r="B243" s="467"/>
      <c r="C243" s="468"/>
      <c r="D243" s="468" t="s">
        <v>119</v>
      </c>
      <c r="E243" s="469"/>
      <c r="F243" s="470">
        <f>SUM(F219:F242)</f>
        <v>0</v>
      </c>
    </row>
    <row r="244" spans="1:6" s="1" customFormat="1" ht="13" thickBot="1" x14ac:dyDescent="0.3">
      <c r="A244" s="474"/>
      <c r="B244" s="445"/>
      <c r="C244" s="448"/>
      <c r="D244" s="448"/>
      <c r="E244" s="475"/>
      <c r="F244" s="476"/>
    </row>
    <row r="245" spans="1:6" s="1" customFormat="1" ht="26.5" thickBot="1" x14ac:dyDescent="0.25">
      <c r="A245" s="800" t="s">
        <v>72</v>
      </c>
      <c r="B245" s="801" t="s">
        <v>73</v>
      </c>
      <c r="C245" s="801" t="s">
        <v>74</v>
      </c>
      <c r="D245" s="801" t="s">
        <v>75</v>
      </c>
      <c r="E245" s="821" t="s">
        <v>1446</v>
      </c>
      <c r="F245" s="822" t="s">
        <v>1443</v>
      </c>
    </row>
    <row r="246" spans="1:6" s="1" customFormat="1" ht="13" x14ac:dyDescent="0.3">
      <c r="A246" s="480"/>
      <c r="B246" s="295"/>
      <c r="C246" s="349"/>
      <c r="D246" s="349"/>
      <c r="E246" s="810"/>
      <c r="F246" s="483"/>
    </row>
    <row r="247" spans="1:6" s="1" customFormat="1" ht="37.5" x14ac:dyDescent="0.25">
      <c r="A247" s="453" t="s">
        <v>1136</v>
      </c>
      <c r="B247" s="463" t="s">
        <v>199</v>
      </c>
      <c r="C247" s="487" t="s">
        <v>66</v>
      </c>
      <c r="D247" s="487">
        <v>60</v>
      </c>
      <c r="E247" s="539"/>
      <c r="F247" s="462">
        <f t="shared" ref="F247:F256" si="8">D247*E247</f>
        <v>0</v>
      </c>
    </row>
    <row r="248" spans="1:6" s="1" customFormat="1" ht="13" x14ac:dyDescent="0.3">
      <c r="A248" s="480"/>
      <c r="B248" s="295"/>
      <c r="C248" s="349"/>
      <c r="D248" s="349"/>
      <c r="E248" s="539"/>
      <c r="F248" s="462">
        <f t="shared" si="8"/>
        <v>0</v>
      </c>
    </row>
    <row r="249" spans="1:6" s="1" customFormat="1" ht="13" x14ac:dyDescent="0.3">
      <c r="A249" s="480"/>
      <c r="B249" s="295"/>
      <c r="C249" s="349"/>
      <c r="D249" s="349"/>
      <c r="E249" s="539"/>
      <c r="F249" s="462">
        <f t="shared" si="8"/>
        <v>0</v>
      </c>
    </row>
    <row r="250" spans="1:6" s="1" customFormat="1" ht="100" x14ac:dyDescent="0.25">
      <c r="A250" s="453" t="s">
        <v>1143</v>
      </c>
      <c r="B250" s="463" t="s">
        <v>1453</v>
      </c>
      <c r="C250" s="487" t="s">
        <v>67</v>
      </c>
      <c r="D250" s="487">
        <v>1</v>
      </c>
      <c r="E250" s="539"/>
      <c r="F250" s="462">
        <f t="shared" si="8"/>
        <v>0</v>
      </c>
    </row>
    <row r="251" spans="1:6" s="1" customFormat="1" ht="13" x14ac:dyDescent="0.3">
      <c r="A251" s="480"/>
      <c r="B251" s="295"/>
      <c r="C251" s="349"/>
      <c r="D251" s="349"/>
      <c r="E251" s="539"/>
      <c r="F251" s="462">
        <f t="shared" si="8"/>
        <v>0</v>
      </c>
    </row>
    <row r="252" spans="1:6" s="1" customFormat="1" ht="112.5" x14ac:dyDescent="0.25">
      <c r="A252" s="453" t="s">
        <v>1154</v>
      </c>
      <c r="B252" s="463" t="s">
        <v>708</v>
      </c>
      <c r="C252" s="487" t="s">
        <v>294</v>
      </c>
      <c r="D252" s="487">
        <v>4</v>
      </c>
      <c r="E252" s="539"/>
      <c r="F252" s="462">
        <f t="shared" si="8"/>
        <v>0</v>
      </c>
    </row>
    <row r="253" spans="1:6" s="1" customFormat="1" ht="13" x14ac:dyDescent="0.25">
      <c r="A253" s="453"/>
      <c r="B253" s="311"/>
      <c r="C253" s="488"/>
      <c r="D253" s="811"/>
      <c r="E253" s="539"/>
      <c r="F253" s="462">
        <f t="shared" si="8"/>
        <v>0</v>
      </c>
    </row>
    <row r="254" spans="1:6" s="1" customFormat="1" ht="62.5" x14ac:dyDescent="0.25">
      <c r="A254" s="453" t="s">
        <v>1163</v>
      </c>
      <c r="B254" s="490" t="s">
        <v>1400</v>
      </c>
      <c r="C254" s="487" t="s">
        <v>67</v>
      </c>
      <c r="D254" s="487">
        <v>1</v>
      </c>
      <c r="E254" s="539"/>
      <c r="F254" s="462">
        <f t="shared" si="8"/>
        <v>0</v>
      </c>
    </row>
    <row r="255" spans="1:6" s="1" customFormat="1" ht="12.5" x14ac:dyDescent="0.25">
      <c r="A255" s="453"/>
      <c r="B255" s="304"/>
      <c r="C255" s="488"/>
      <c r="D255" s="811"/>
      <c r="E255" s="539"/>
      <c r="F255" s="462">
        <f t="shared" si="8"/>
        <v>0</v>
      </c>
    </row>
    <row r="256" spans="1:6" s="1" customFormat="1" ht="95.25" customHeight="1" x14ac:dyDescent="0.25">
      <c r="A256" s="453" t="s">
        <v>1164</v>
      </c>
      <c r="B256" s="490" t="s">
        <v>1454</v>
      </c>
      <c r="C256" s="487" t="s">
        <v>67</v>
      </c>
      <c r="D256" s="487">
        <v>1</v>
      </c>
      <c r="E256" s="539"/>
      <c r="F256" s="462">
        <f t="shared" si="8"/>
        <v>0</v>
      </c>
    </row>
    <row r="257" spans="1:6" s="1" customFormat="1" ht="12.5" x14ac:dyDescent="0.25">
      <c r="A257" s="453"/>
      <c r="B257" s="304"/>
      <c r="C257" s="488"/>
      <c r="D257" s="811"/>
      <c r="E257" s="513"/>
      <c r="F257" s="491"/>
    </row>
    <row r="258" spans="1:6" s="1" customFormat="1" ht="12.5" x14ac:dyDescent="0.25">
      <c r="A258" s="453"/>
      <c r="B258" s="304"/>
      <c r="C258" s="488"/>
      <c r="D258" s="811"/>
      <c r="E258" s="513"/>
      <c r="F258" s="491"/>
    </row>
    <row r="259" spans="1:6" s="1" customFormat="1" ht="12.5" x14ac:dyDescent="0.25">
      <c r="A259" s="453"/>
      <c r="B259" s="304"/>
      <c r="C259" s="488"/>
      <c r="D259" s="811"/>
      <c r="E259" s="513"/>
      <c r="F259" s="491"/>
    </row>
    <row r="260" spans="1:6" s="1" customFormat="1" ht="12.5" x14ac:dyDescent="0.25">
      <c r="A260" s="453"/>
      <c r="B260" s="463"/>
      <c r="C260" s="487"/>
      <c r="D260" s="487"/>
      <c r="E260" s="513"/>
      <c r="F260" s="478"/>
    </row>
    <row r="261" spans="1:6" s="1" customFormat="1" ht="13" thickBot="1" x14ac:dyDescent="0.3">
      <c r="A261" s="466"/>
      <c r="B261" s="467"/>
      <c r="C261" s="468"/>
      <c r="D261" s="468" t="s">
        <v>119</v>
      </c>
      <c r="E261" s="469"/>
      <c r="F261" s="470">
        <f>SUM(F247:F260)</f>
        <v>0</v>
      </c>
    </row>
    <row r="262" spans="1:6" s="1" customFormat="1" ht="12.5" x14ac:dyDescent="0.25">
      <c r="A262" s="474"/>
      <c r="B262" s="445"/>
      <c r="C262" s="448"/>
      <c r="D262" s="448"/>
      <c r="E262" s="475"/>
      <c r="F262" s="476"/>
    </row>
    <row r="263" spans="1:6" s="1" customFormat="1" ht="12.5" x14ac:dyDescent="0.25">
      <c r="A263" s="474"/>
      <c r="B263" s="445"/>
      <c r="C263" s="448"/>
      <c r="D263" s="448"/>
      <c r="E263" s="475"/>
      <c r="F263" s="476"/>
    </row>
    <row r="264" spans="1:6" ht="13.5" thickBot="1" x14ac:dyDescent="0.3">
      <c r="A264" s="357"/>
      <c r="B264" s="451"/>
      <c r="C264" s="445"/>
      <c r="D264" s="445"/>
      <c r="E264" s="449"/>
      <c r="F264" s="472"/>
    </row>
    <row r="265" spans="1:6" ht="26.5" thickBot="1" x14ac:dyDescent="0.3">
      <c r="A265" s="800" t="s">
        <v>72</v>
      </c>
      <c r="B265" s="801" t="s">
        <v>73</v>
      </c>
      <c r="C265" s="801" t="s">
        <v>74</v>
      </c>
      <c r="D265" s="801" t="s">
        <v>75</v>
      </c>
      <c r="E265" s="821" t="s">
        <v>1446</v>
      </c>
      <c r="F265" s="822" t="s">
        <v>1443</v>
      </c>
    </row>
    <row r="266" spans="1:6" ht="12.5" x14ac:dyDescent="0.25">
      <c r="A266" s="453"/>
      <c r="B266" s="372"/>
      <c r="C266" s="488"/>
      <c r="D266" s="488"/>
      <c r="E266" s="806"/>
      <c r="F266" s="456"/>
    </row>
    <row r="267" spans="1:6" ht="13" x14ac:dyDescent="0.25">
      <c r="A267" s="453"/>
      <c r="B267" s="311" t="s">
        <v>88</v>
      </c>
      <c r="C267" s="488"/>
      <c r="D267" s="488"/>
      <c r="E267" s="806"/>
      <c r="F267" s="456"/>
    </row>
    <row r="268" spans="1:6" ht="12.5" x14ac:dyDescent="0.25">
      <c r="A268" s="453"/>
      <c r="B268" s="463"/>
      <c r="C268" s="488"/>
      <c r="D268" s="488"/>
      <c r="E268" s="806"/>
      <c r="F268" s="456"/>
    </row>
    <row r="269" spans="1:6" ht="12.5" x14ac:dyDescent="0.25">
      <c r="A269" s="453"/>
      <c r="B269" s="463" t="s">
        <v>709</v>
      </c>
      <c r="C269" s="488"/>
      <c r="D269" s="488"/>
      <c r="E269" s="806"/>
      <c r="F269" s="456">
        <f>F51</f>
        <v>0</v>
      </c>
    </row>
    <row r="270" spans="1:6" ht="12.5" x14ac:dyDescent="0.25">
      <c r="A270" s="453"/>
      <c r="B270" s="454"/>
      <c r="C270" s="488"/>
      <c r="D270" s="488"/>
      <c r="E270" s="806"/>
      <c r="F270" s="456"/>
    </row>
    <row r="271" spans="1:6" ht="12.5" x14ac:dyDescent="0.25">
      <c r="A271" s="453"/>
      <c r="B271" s="463" t="s">
        <v>248</v>
      </c>
      <c r="C271" s="488"/>
      <c r="D271" s="488"/>
      <c r="E271" s="806"/>
      <c r="F271" s="456">
        <f>F92</f>
        <v>0</v>
      </c>
    </row>
    <row r="272" spans="1:6" ht="12.5" x14ac:dyDescent="0.25">
      <c r="A272" s="453"/>
      <c r="B272" s="454"/>
      <c r="C272" s="488"/>
      <c r="D272" s="488"/>
      <c r="E272" s="806"/>
      <c r="F272" s="456"/>
    </row>
    <row r="273" spans="1:6" ht="12.5" x14ac:dyDescent="0.25">
      <c r="A273" s="453"/>
      <c r="B273" s="463" t="s">
        <v>249</v>
      </c>
      <c r="C273" s="488"/>
      <c r="D273" s="488"/>
      <c r="E273" s="806"/>
      <c r="F273" s="456">
        <f>F130</f>
        <v>0</v>
      </c>
    </row>
    <row r="274" spans="1:6" ht="12.5" x14ac:dyDescent="0.25">
      <c r="A274" s="453"/>
      <c r="B274" s="454"/>
      <c r="C274" s="488"/>
      <c r="D274" s="488"/>
      <c r="E274" s="806"/>
      <c r="F274" s="456"/>
    </row>
    <row r="275" spans="1:6" ht="12.5" x14ac:dyDescent="0.25">
      <c r="A275" s="453"/>
      <c r="B275" s="463" t="s">
        <v>250</v>
      </c>
      <c r="C275" s="488"/>
      <c r="D275" s="488"/>
      <c r="E275" s="806"/>
      <c r="F275" s="456">
        <f>F169</f>
        <v>0</v>
      </c>
    </row>
    <row r="276" spans="1:6" ht="12.5" x14ac:dyDescent="0.25">
      <c r="A276" s="453"/>
      <c r="B276" s="454"/>
      <c r="C276" s="488"/>
      <c r="D276" s="488"/>
      <c r="E276" s="806"/>
      <c r="F276" s="456"/>
    </row>
    <row r="277" spans="1:6" ht="12.5" x14ac:dyDescent="0.25">
      <c r="A277" s="453"/>
      <c r="B277" s="463" t="s">
        <v>251</v>
      </c>
      <c r="C277" s="488"/>
      <c r="D277" s="488"/>
      <c r="E277" s="806"/>
      <c r="F277" s="456">
        <f>F208</f>
        <v>0</v>
      </c>
    </row>
    <row r="278" spans="1:6" ht="12.5" x14ac:dyDescent="0.25">
      <c r="A278" s="453"/>
      <c r="B278" s="454"/>
      <c r="C278" s="488"/>
      <c r="D278" s="488"/>
      <c r="E278" s="806"/>
      <c r="F278" s="456"/>
    </row>
    <row r="279" spans="1:6" ht="12.5" x14ac:dyDescent="0.25">
      <c r="A279" s="453"/>
      <c r="B279" s="463" t="s">
        <v>252</v>
      </c>
      <c r="C279" s="488"/>
      <c r="D279" s="488"/>
      <c r="E279" s="806"/>
      <c r="F279" s="456">
        <f>F243</f>
        <v>0</v>
      </c>
    </row>
    <row r="280" spans="1:6" ht="12.5" x14ac:dyDescent="0.25">
      <c r="A280" s="453"/>
      <c r="B280" s="454"/>
      <c r="C280" s="488"/>
      <c r="D280" s="488"/>
      <c r="E280" s="806"/>
      <c r="F280" s="456"/>
    </row>
    <row r="281" spans="1:6" ht="12.5" x14ac:dyDescent="0.25">
      <c r="A281" s="453"/>
      <c r="B281" s="463" t="s">
        <v>253</v>
      </c>
      <c r="C281" s="488"/>
      <c r="D281" s="488"/>
      <c r="E281" s="806"/>
      <c r="F281" s="456">
        <f>F261</f>
        <v>0</v>
      </c>
    </row>
    <row r="282" spans="1:6" ht="12.5" x14ac:dyDescent="0.25">
      <c r="A282" s="453"/>
      <c r="B282" s="463"/>
      <c r="C282" s="488"/>
      <c r="D282" s="488"/>
      <c r="E282" s="806"/>
      <c r="F282" s="456"/>
    </row>
    <row r="283" spans="1:6" ht="12.5" x14ac:dyDescent="0.25">
      <c r="A283" s="453"/>
      <c r="B283" s="372"/>
      <c r="C283" s="488"/>
      <c r="D283" s="488"/>
      <c r="E283" s="806"/>
      <c r="F283" s="456"/>
    </row>
    <row r="284" spans="1:6" ht="12.5" x14ac:dyDescent="0.25">
      <c r="A284" s="453"/>
      <c r="B284" s="454"/>
      <c r="C284" s="488"/>
      <c r="D284" s="488"/>
      <c r="E284" s="806"/>
      <c r="F284" s="456"/>
    </row>
    <row r="285" spans="1:6" ht="12.5" x14ac:dyDescent="0.25">
      <c r="A285" s="453"/>
      <c r="B285" s="454"/>
      <c r="C285" s="488"/>
      <c r="D285" s="488"/>
      <c r="E285" s="806"/>
      <c r="F285" s="456"/>
    </row>
    <row r="286" spans="1:6" ht="12.5" x14ac:dyDescent="0.25">
      <c r="A286" s="453"/>
      <c r="B286" s="454"/>
      <c r="C286" s="488"/>
      <c r="D286" s="488"/>
      <c r="E286" s="806"/>
      <c r="F286" s="456"/>
    </row>
    <row r="287" spans="1:6" ht="12.5" x14ac:dyDescent="0.25">
      <c r="A287" s="453"/>
      <c r="B287" s="372"/>
      <c r="C287" s="488"/>
      <c r="D287" s="488"/>
      <c r="E287" s="806"/>
      <c r="F287" s="456"/>
    </row>
    <row r="288" spans="1:6" ht="12.5" x14ac:dyDescent="0.25">
      <c r="A288" s="453"/>
      <c r="B288" s="372"/>
      <c r="C288" s="488"/>
      <c r="D288" s="488"/>
      <c r="E288" s="806"/>
      <c r="F288" s="456"/>
    </row>
    <row r="289" spans="1:6" ht="12.5" x14ac:dyDescent="0.25">
      <c r="A289" s="453"/>
      <c r="B289" s="454"/>
      <c r="C289" s="488"/>
      <c r="D289" s="488"/>
      <c r="E289" s="806"/>
      <c r="F289" s="456"/>
    </row>
    <row r="290" spans="1:6" ht="12.5" x14ac:dyDescent="0.25">
      <c r="A290" s="453"/>
      <c r="B290" s="463"/>
      <c r="C290" s="488"/>
      <c r="D290" s="488"/>
      <c r="E290" s="806"/>
      <c r="F290" s="456"/>
    </row>
    <row r="291" spans="1:6" ht="12.5" x14ac:dyDescent="0.25">
      <c r="A291" s="453"/>
      <c r="B291" s="454"/>
      <c r="C291" s="488"/>
      <c r="D291" s="488"/>
      <c r="E291" s="806"/>
      <c r="F291" s="456"/>
    </row>
    <row r="292" spans="1:6" ht="12.5" x14ac:dyDescent="0.25">
      <c r="A292" s="453"/>
      <c r="B292" s="454"/>
      <c r="C292" s="488"/>
      <c r="D292" s="488"/>
      <c r="E292" s="806"/>
      <c r="F292" s="456"/>
    </row>
    <row r="293" spans="1:6" ht="12.5" x14ac:dyDescent="0.25">
      <c r="A293" s="453"/>
      <c r="B293" s="454"/>
      <c r="C293" s="488"/>
      <c r="D293" s="488"/>
      <c r="E293" s="806"/>
      <c r="F293" s="456"/>
    </row>
    <row r="294" spans="1:6" ht="12.5" x14ac:dyDescent="0.25">
      <c r="A294" s="453"/>
      <c r="B294" s="454"/>
      <c r="C294" s="488"/>
      <c r="D294" s="488"/>
      <c r="E294" s="806"/>
      <c r="F294" s="456"/>
    </row>
    <row r="295" spans="1:6" ht="12.5" x14ac:dyDescent="0.25">
      <c r="A295" s="453"/>
      <c r="B295" s="454"/>
      <c r="C295" s="488"/>
      <c r="D295" s="488"/>
      <c r="E295" s="806"/>
      <c r="F295" s="456"/>
    </row>
    <row r="296" spans="1:6" ht="12.5" x14ac:dyDescent="0.25">
      <c r="A296" s="453"/>
      <c r="B296" s="454"/>
      <c r="C296" s="488"/>
      <c r="D296" s="488"/>
      <c r="E296" s="806"/>
      <c r="F296" s="456"/>
    </row>
    <row r="297" spans="1:6" ht="12.5" x14ac:dyDescent="0.25">
      <c r="A297" s="453"/>
      <c r="B297" s="454"/>
      <c r="C297" s="488"/>
      <c r="D297" s="488"/>
      <c r="E297" s="806"/>
      <c r="F297" s="456"/>
    </row>
    <row r="298" spans="1:6" ht="12.5" x14ac:dyDescent="0.25">
      <c r="A298" s="453"/>
      <c r="B298" s="454"/>
      <c r="C298" s="488"/>
      <c r="D298" s="488"/>
      <c r="E298" s="806"/>
      <c r="F298" s="456"/>
    </row>
    <row r="299" spans="1:6" ht="12.5" x14ac:dyDescent="0.25">
      <c r="A299" s="453"/>
      <c r="B299" s="454"/>
      <c r="C299" s="488"/>
      <c r="D299" s="488"/>
      <c r="E299" s="806"/>
      <c r="F299" s="456"/>
    </row>
    <row r="300" spans="1:6" ht="12.5" x14ac:dyDescent="0.25">
      <c r="A300" s="453"/>
      <c r="B300" s="454"/>
      <c r="C300" s="488"/>
      <c r="D300" s="488"/>
      <c r="E300" s="806"/>
      <c r="F300" s="456"/>
    </row>
    <row r="301" spans="1:6" ht="12.5" x14ac:dyDescent="0.25">
      <c r="A301" s="453"/>
      <c r="B301" s="454"/>
      <c r="C301" s="488"/>
      <c r="D301" s="488"/>
      <c r="E301" s="806"/>
      <c r="F301" s="456"/>
    </row>
    <row r="302" spans="1:6" ht="12.5" x14ac:dyDescent="0.25">
      <c r="A302" s="453"/>
      <c r="B302" s="454"/>
      <c r="C302" s="488"/>
      <c r="D302" s="488"/>
      <c r="E302" s="806"/>
      <c r="F302" s="456"/>
    </row>
    <row r="303" spans="1:6" ht="12.5" x14ac:dyDescent="0.25">
      <c r="A303" s="453"/>
      <c r="B303" s="454"/>
      <c r="C303" s="488"/>
      <c r="D303" s="488"/>
      <c r="E303" s="806"/>
      <c r="F303" s="456"/>
    </row>
    <row r="304" spans="1:6" ht="12.5" x14ac:dyDescent="0.25">
      <c r="A304" s="453"/>
      <c r="B304" s="454"/>
      <c r="C304" s="488"/>
      <c r="D304" s="488"/>
      <c r="E304" s="806"/>
      <c r="F304" s="456"/>
    </row>
    <row r="305" spans="1:6" ht="12.5" x14ac:dyDescent="0.25">
      <c r="A305" s="453"/>
      <c r="B305" s="454"/>
      <c r="C305" s="488"/>
      <c r="D305" s="488"/>
      <c r="E305" s="806"/>
      <c r="F305" s="456"/>
    </row>
    <row r="306" spans="1:6" ht="12.5" x14ac:dyDescent="0.25">
      <c r="A306" s="453"/>
      <c r="B306" s="454"/>
      <c r="C306" s="488"/>
      <c r="D306" s="488"/>
      <c r="E306" s="806"/>
      <c r="F306" s="456"/>
    </row>
    <row r="307" spans="1:6" ht="12.5" x14ac:dyDescent="0.25">
      <c r="A307" s="453"/>
      <c r="B307" s="454"/>
      <c r="C307" s="488"/>
      <c r="D307" s="488"/>
      <c r="E307" s="806"/>
      <c r="F307" s="456"/>
    </row>
    <row r="308" spans="1:6" ht="12.5" x14ac:dyDescent="0.25">
      <c r="A308" s="453"/>
      <c r="B308" s="454"/>
      <c r="C308" s="488"/>
      <c r="D308" s="488"/>
      <c r="E308" s="806"/>
      <c r="F308" s="456"/>
    </row>
    <row r="309" spans="1:6" ht="12.5" x14ac:dyDescent="0.25">
      <c r="A309" s="453"/>
      <c r="B309" s="454"/>
      <c r="C309" s="488"/>
      <c r="D309" s="488"/>
      <c r="E309" s="806"/>
      <c r="F309" s="456"/>
    </row>
    <row r="310" spans="1:6" ht="12.5" x14ac:dyDescent="0.25">
      <c r="A310" s="453"/>
      <c r="B310" s="454"/>
      <c r="C310" s="488"/>
      <c r="D310" s="488"/>
      <c r="E310" s="806"/>
      <c r="F310" s="456"/>
    </row>
    <row r="311" spans="1:6" ht="12.5" x14ac:dyDescent="0.25">
      <c r="A311" s="453"/>
      <c r="B311" s="454"/>
      <c r="C311" s="488"/>
      <c r="D311" s="488"/>
      <c r="E311" s="806"/>
      <c r="F311" s="456"/>
    </row>
    <row r="312" spans="1:6" ht="12.5" x14ac:dyDescent="0.25">
      <c r="A312" s="453"/>
      <c r="B312" s="454"/>
      <c r="C312" s="488"/>
      <c r="D312" s="488"/>
      <c r="E312" s="806"/>
      <c r="F312" s="456"/>
    </row>
    <row r="313" spans="1:6" ht="12.5" x14ac:dyDescent="0.25">
      <c r="A313" s="453"/>
      <c r="B313" s="454"/>
      <c r="C313" s="488"/>
      <c r="D313" s="488"/>
      <c r="E313" s="806"/>
      <c r="F313" s="456"/>
    </row>
    <row r="314" spans="1:6" s="1" customFormat="1" ht="13" thickBot="1" x14ac:dyDescent="0.3">
      <c r="A314" s="466"/>
      <c r="B314" s="467"/>
      <c r="C314" s="468"/>
      <c r="D314" s="468" t="s">
        <v>89</v>
      </c>
      <c r="E314" s="469"/>
      <c r="F314" s="470">
        <f>SUM(F269:F313)</f>
        <v>0</v>
      </c>
    </row>
  </sheetData>
  <mergeCells count="2">
    <mergeCell ref="A1:F1"/>
    <mergeCell ref="A2:F2"/>
  </mergeCells>
  <phoneticPr fontId="0" type="noConversion"/>
  <pageMargins left="0.74803149606299213" right="0.74803149606299213" top="0.98425196850393704" bottom="0.98425196850393704" header="0.51181102362204722" footer="0.51181102362204722"/>
  <pageSetup scale="75" orientation="portrait" r:id="rId1"/>
  <headerFooter alignWithMargins="0">
    <oddFooter>Page &amp;P of &amp;N</oddFooter>
  </headerFooter>
  <rowBreaks count="7" manualBreakCount="7">
    <brk id="51" max="16383" man="1"/>
    <brk id="92" max="16383" man="1"/>
    <brk id="130" max="16383" man="1"/>
    <brk id="169" max="16383" man="1"/>
    <brk id="208" max="16383" man="1"/>
    <brk id="243" max="16383" man="1"/>
    <brk id="2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6"/>
  <sheetViews>
    <sheetView view="pageBreakPreview" topLeftCell="A26" zoomScale="180" zoomScaleNormal="100" zoomScaleSheetLayoutView="180" workbookViewId="0">
      <selection activeCell="A21" sqref="A21:XFD30"/>
    </sheetView>
  </sheetViews>
  <sheetFormatPr defaultRowHeight="12.5" x14ac:dyDescent="0.25"/>
  <cols>
    <col min="1" max="1" width="9.36328125" style="5" customWidth="1"/>
    <col min="2" max="2" width="35.36328125" customWidth="1"/>
    <col min="3" max="3" width="6.453125" customWidth="1"/>
    <col min="4" max="4" width="12.08984375" customWidth="1"/>
    <col min="5" max="5" width="12.6328125" style="347" bestFit="1" customWidth="1"/>
    <col min="6" max="6" width="15.08984375" style="31" customWidth="1"/>
    <col min="7" max="7" width="11.6328125" customWidth="1"/>
    <col min="257" max="257" width="9.36328125" customWidth="1"/>
    <col min="258" max="258" width="35.36328125" customWidth="1"/>
    <col min="259" max="259" width="6.453125" customWidth="1"/>
    <col min="260" max="260" width="9.54296875" customWidth="1"/>
    <col min="261" max="261" width="12" customWidth="1"/>
    <col min="262" max="262" width="15.08984375" customWidth="1"/>
    <col min="263" max="263" width="11.6328125" customWidth="1"/>
    <col min="513" max="513" width="9.36328125" customWidth="1"/>
    <col min="514" max="514" width="35.36328125" customWidth="1"/>
    <col min="515" max="515" width="6.453125" customWidth="1"/>
    <col min="516" max="516" width="9.54296875" customWidth="1"/>
    <col min="517" max="517" width="12" customWidth="1"/>
    <col min="518" max="518" width="15.08984375" customWidth="1"/>
    <col min="519" max="519" width="11.6328125" customWidth="1"/>
    <col min="769" max="769" width="9.36328125" customWidth="1"/>
    <col min="770" max="770" width="35.36328125" customWidth="1"/>
    <col min="771" max="771" width="6.453125" customWidth="1"/>
    <col min="772" max="772" width="9.54296875" customWidth="1"/>
    <col min="773" max="773" width="12" customWidth="1"/>
    <col min="774" max="774" width="15.08984375" customWidth="1"/>
    <col min="775" max="775" width="11.6328125" customWidth="1"/>
    <col min="1025" max="1025" width="9.36328125" customWidth="1"/>
    <col min="1026" max="1026" width="35.36328125" customWidth="1"/>
    <col min="1027" max="1027" width="6.453125" customWidth="1"/>
    <col min="1028" max="1028" width="9.54296875" customWidth="1"/>
    <col min="1029" max="1029" width="12" customWidth="1"/>
    <col min="1030" max="1030" width="15.08984375" customWidth="1"/>
    <col min="1031" max="1031" width="11.6328125" customWidth="1"/>
    <col min="1281" max="1281" width="9.36328125" customWidth="1"/>
    <col min="1282" max="1282" width="35.36328125" customWidth="1"/>
    <col min="1283" max="1283" width="6.453125" customWidth="1"/>
    <col min="1284" max="1284" width="9.54296875" customWidth="1"/>
    <col min="1285" max="1285" width="12" customWidth="1"/>
    <col min="1286" max="1286" width="15.08984375" customWidth="1"/>
    <col min="1287" max="1287" width="11.6328125" customWidth="1"/>
    <col min="1537" max="1537" width="9.36328125" customWidth="1"/>
    <col min="1538" max="1538" width="35.36328125" customWidth="1"/>
    <col min="1539" max="1539" width="6.453125" customWidth="1"/>
    <col min="1540" max="1540" width="9.54296875" customWidth="1"/>
    <col min="1541" max="1541" width="12" customWidth="1"/>
    <col min="1542" max="1542" width="15.08984375" customWidth="1"/>
    <col min="1543" max="1543" width="11.6328125" customWidth="1"/>
    <col min="1793" max="1793" width="9.36328125" customWidth="1"/>
    <col min="1794" max="1794" width="35.36328125" customWidth="1"/>
    <col min="1795" max="1795" width="6.453125" customWidth="1"/>
    <col min="1796" max="1796" width="9.54296875" customWidth="1"/>
    <col min="1797" max="1797" width="12" customWidth="1"/>
    <col min="1798" max="1798" width="15.08984375" customWidth="1"/>
    <col min="1799" max="1799" width="11.6328125" customWidth="1"/>
    <col min="2049" max="2049" width="9.36328125" customWidth="1"/>
    <col min="2050" max="2050" width="35.36328125" customWidth="1"/>
    <col min="2051" max="2051" width="6.453125" customWidth="1"/>
    <col min="2052" max="2052" width="9.54296875" customWidth="1"/>
    <col min="2053" max="2053" width="12" customWidth="1"/>
    <col min="2054" max="2054" width="15.08984375" customWidth="1"/>
    <col min="2055" max="2055" width="11.6328125" customWidth="1"/>
    <col min="2305" max="2305" width="9.36328125" customWidth="1"/>
    <col min="2306" max="2306" width="35.36328125" customWidth="1"/>
    <col min="2307" max="2307" width="6.453125" customWidth="1"/>
    <col min="2308" max="2308" width="9.54296875" customWidth="1"/>
    <col min="2309" max="2309" width="12" customWidth="1"/>
    <col min="2310" max="2310" width="15.08984375" customWidth="1"/>
    <col min="2311" max="2311" width="11.6328125" customWidth="1"/>
    <col min="2561" max="2561" width="9.36328125" customWidth="1"/>
    <col min="2562" max="2562" width="35.36328125" customWidth="1"/>
    <col min="2563" max="2563" width="6.453125" customWidth="1"/>
    <col min="2564" max="2564" width="9.54296875" customWidth="1"/>
    <col min="2565" max="2565" width="12" customWidth="1"/>
    <col min="2566" max="2566" width="15.08984375" customWidth="1"/>
    <col min="2567" max="2567" width="11.6328125" customWidth="1"/>
    <col min="2817" max="2817" width="9.36328125" customWidth="1"/>
    <col min="2818" max="2818" width="35.36328125" customWidth="1"/>
    <col min="2819" max="2819" width="6.453125" customWidth="1"/>
    <col min="2820" max="2820" width="9.54296875" customWidth="1"/>
    <col min="2821" max="2821" width="12" customWidth="1"/>
    <col min="2822" max="2822" width="15.08984375" customWidth="1"/>
    <col min="2823" max="2823" width="11.6328125" customWidth="1"/>
    <col min="3073" max="3073" width="9.36328125" customWidth="1"/>
    <col min="3074" max="3074" width="35.36328125" customWidth="1"/>
    <col min="3075" max="3075" width="6.453125" customWidth="1"/>
    <col min="3076" max="3076" width="9.54296875" customWidth="1"/>
    <col min="3077" max="3077" width="12" customWidth="1"/>
    <col min="3078" max="3078" width="15.08984375" customWidth="1"/>
    <col min="3079" max="3079" width="11.6328125" customWidth="1"/>
    <col min="3329" max="3329" width="9.36328125" customWidth="1"/>
    <col min="3330" max="3330" width="35.36328125" customWidth="1"/>
    <col min="3331" max="3331" width="6.453125" customWidth="1"/>
    <col min="3332" max="3332" width="9.54296875" customWidth="1"/>
    <col min="3333" max="3333" width="12" customWidth="1"/>
    <col min="3334" max="3334" width="15.08984375" customWidth="1"/>
    <col min="3335" max="3335" width="11.6328125" customWidth="1"/>
    <col min="3585" max="3585" width="9.36328125" customWidth="1"/>
    <col min="3586" max="3586" width="35.36328125" customWidth="1"/>
    <col min="3587" max="3587" width="6.453125" customWidth="1"/>
    <col min="3588" max="3588" width="9.54296875" customWidth="1"/>
    <col min="3589" max="3589" width="12" customWidth="1"/>
    <col min="3590" max="3590" width="15.08984375" customWidth="1"/>
    <col min="3591" max="3591" width="11.6328125" customWidth="1"/>
    <col min="3841" max="3841" width="9.36328125" customWidth="1"/>
    <col min="3842" max="3842" width="35.36328125" customWidth="1"/>
    <col min="3843" max="3843" width="6.453125" customWidth="1"/>
    <col min="3844" max="3844" width="9.54296875" customWidth="1"/>
    <col min="3845" max="3845" width="12" customWidth="1"/>
    <col min="3846" max="3846" width="15.08984375" customWidth="1"/>
    <col min="3847" max="3847" width="11.6328125" customWidth="1"/>
    <col min="4097" max="4097" width="9.36328125" customWidth="1"/>
    <col min="4098" max="4098" width="35.36328125" customWidth="1"/>
    <col min="4099" max="4099" width="6.453125" customWidth="1"/>
    <col min="4100" max="4100" width="9.54296875" customWidth="1"/>
    <col min="4101" max="4101" width="12" customWidth="1"/>
    <col min="4102" max="4102" width="15.08984375" customWidth="1"/>
    <col min="4103" max="4103" width="11.6328125" customWidth="1"/>
    <col min="4353" max="4353" width="9.36328125" customWidth="1"/>
    <col min="4354" max="4354" width="35.36328125" customWidth="1"/>
    <col min="4355" max="4355" width="6.453125" customWidth="1"/>
    <col min="4356" max="4356" width="9.54296875" customWidth="1"/>
    <col min="4357" max="4357" width="12" customWidth="1"/>
    <col min="4358" max="4358" width="15.08984375" customWidth="1"/>
    <col min="4359" max="4359" width="11.6328125" customWidth="1"/>
    <col min="4609" max="4609" width="9.36328125" customWidth="1"/>
    <col min="4610" max="4610" width="35.36328125" customWidth="1"/>
    <col min="4611" max="4611" width="6.453125" customWidth="1"/>
    <col min="4612" max="4612" width="9.54296875" customWidth="1"/>
    <col min="4613" max="4613" width="12" customWidth="1"/>
    <col min="4614" max="4614" width="15.08984375" customWidth="1"/>
    <col min="4615" max="4615" width="11.6328125" customWidth="1"/>
    <col min="4865" max="4865" width="9.36328125" customWidth="1"/>
    <col min="4866" max="4866" width="35.36328125" customWidth="1"/>
    <col min="4867" max="4867" width="6.453125" customWidth="1"/>
    <col min="4868" max="4868" width="9.54296875" customWidth="1"/>
    <col min="4869" max="4869" width="12" customWidth="1"/>
    <col min="4870" max="4870" width="15.08984375" customWidth="1"/>
    <col min="4871" max="4871" width="11.6328125" customWidth="1"/>
    <col min="5121" max="5121" width="9.36328125" customWidth="1"/>
    <col min="5122" max="5122" width="35.36328125" customWidth="1"/>
    <col min="5123" max="5123" width="6.453125" customWidth="1"/>
    <col min="5124" max="5124" width="9.54296875" customWidth="1"/>
    <col min="5125" max="5125" width="12" customWidth="1"/>
    <col min="5126" max="5126" width="15.08984375" customWidth="1"/>
    <col min="5127" max="5127" width="11.6328125" customWidth="1"/>
    <col min="5377" max="5377" width="9.36328125" customWidth="1"/>
    <col min="5378" max="5378" width="35.36328125" customWidth="1"/>
    <col min="5379" max="5379" width="6.453125" customWidth="1"/>
    <col min="5380" max="5380" width="9.54296875" customWidth="1"/>
    <col min="5381" max="5381" width="12" customWidth="1"/>
    <col min="5382" max="5382" width="15.08984375" customWidth="1"/>
    <col min="5383" max="5383" width="11.6328125" customWidth="1"/>
    <col min="5633" max="5633" width="9.36328125" customWidth="1"/>
    <col min="5634" max="5634" width="35.36328125" customWidth="1"/>
    <col min="5635" max="5635" width="6.453125" customWidth="1"/>
    <col min="5636" max="5636" width="9.54296875" customWidth="1"/>
    <col min="5637" max="5637" width="12" customWidth="1"/>
    <col min="5638" max="5638" width="15.08984375" customWidth="1"/>
    <col min="5639" max="5639" width="11.6328125" customWidth="1"/>
    <col min="5889" max="5889" width="9.36328125" customWidth="1"/>
    <col min="5890" max="5890" width="35.36328125" customWidth="1"/>
    <col min="5891" max="5891" width="6.453125" customWidth="1"/>
    <col min="5892" max="5892" width="9.54296875" customWidth="1"/>
    <col min="5893" max="5893" width="12" customWidth="1"/>
    <col min="5894" max="5894" width="15.08984375" customWidth="1"/>
    <col min="5895" max="5895" width="11.6328125" customWidth="1"/>
    <col min="6145" max="6145" width="9.36328125" customWidth="1"/>
    <col min="6146" max="6146" width="35.36328125" customWidth="1"/>
    <col min="6147" max="6147" width="6.453125" customWidth="1"/>
    <col min="6148" max="6148" width="9.54296875" customWidth="1"/>
    <col min="6149" max="6149" width="12" customWidth="1"/>
    <col min="6150" max="6150" width="15.08984375" customWidth="1"/>
    <col min="6151" max="6151" width="11.6328125" customWidth="1"/>
    <col min="6401" max="6401" width="9.36328125" customWidth="1"/>
    <col min="6402" max="6402" width="35.36328125" customWidth="1"/>
    <col min="6403" max="6403" width="6.453125" customWidth="1"/>
    <col min="6404" max="6404" width="9.54296875" customWidth="1"/>
    <col min="6405" max="6405" width="12" customWidth="1"/>
    <col min="6406" max="6406" width="15.08984375" customWidth="1"/>
    <col min="6407" max="6407" width="11.6328125" customWidth="1"/>
    <col min="6657" max="6657" width="9.36328125" customWidth="1"/>
    <col min="6658" max="6658" width="35.36328125" customWidth="1"/>
    <col min="6659" max="6659" width="6.453125" customWidth="1"/>
    <col min="6660" max="6660" width="9.54296875" customWidth="1"/>
    <col min="6661" max="6661" width="12" customWidth="1"/>
    <col min="6662" max="6662" width="15.08984375" customWidth="1"/>
    <col min="6663" max="6663" width="11.6328125" customWidth="1"/>
    <col min="6913" max="6913" width="9.36328125" customWidth="1"/>
    <col min="6914" max="6914" width="35.36328125" customWidth="1"/>
    <col min="6915" max="6915" width="6.453125" customWidth="1"/>
    <col min="6916" max="6916" width="9.54296875" customWidth="1"/>
    <col min="6917" max="6917" width="12" customWidth="1"/>
    <col min="6918" max="6918" width="15.08984375" customWidth="1"/>
    <col min="6919" max="6919" width="11.6328125" customWidth="1"/>
    <col min="7169" max="7169" width="9.36328125" customWidth="1"/>
    <col min="7170" max="7170" width="35.36328125" customWidth="1"/>
    <col min="7171" max="7171" width="6.453125" customWidth="1"/>
    <col min="7172" max="7172" width="9.54296875" customWidth="1"/>
    <col min="7173" max="7173" width="12" customWidth="1"/>
    <col min="7174" max="7174" width="15.08984375" customWidth="1"/>
    <col min="7175" max="7175" width="11.6328125" customWidth="1"/>
    <col min="7425" max="7425" width="9.36328125" customWidth="1"/>
    <col min="7426" max="7426" width="35.36328125" customWidth="1"/>
    <col min="7427" max="7427" width="6.453125" customWidth="1"/>
    <col min="7428" max="7428" width="9.54296875" customWidth="1"/>
    <col min="7429" max="7429" width="12" customWidth="1"/>
    <col min="7430" max="7430" width="15.08984375" customWidth="1"/>
    <col min="7431" max="7431" width="11.6328125" customWidth="1"/>
    <col min="7681" max="7681" width="9.36328125" customWidth="1"/>
    <col min="7682" max="7682" width="35.36328125" customWidth="1"/>
    <col min="7683" max="7683" width="6.453125" customWidth="1"/>
    <col min="7684" max="7684" width="9.54296875" customWidth="1"/>
    <col min="7685" max="7685" width="12" customWidth="1"/>
    <col min="7686" max="7686" width="15.08984375" customWidth="1"/>
    <col min="7687" max="7687" width="11.6328125" customWidth="1"/>
    <col min="7937" max="7937" width="9.36328125" customWidth="1"/>
    <col min="7938" max="7938" width="35.36328125" customWidth="1"/>
    <col min="7939" max="7939" width="6.453125" customWidth="1"/>
    <col min="7940" max="7940" width="9.54296875" customWidth="1"/>
    <col min="7941" max="7941" width="12" customWidth="1"/>
    <col min="7942" max="7942" width="15.08984375" customWidth="1"/>
    <col min="7943" max="7943" width="11.6328125" customWidth="1"/>
    <col min="8193" max="8193" width="9.36328125" customWidth="1"/>
    <col min="8194" max="8194" width="35.36328125" customWidth="1"/>
    <col min="8195" max="8195" width="6.453125" customWidth="1"/>
    <col min="8196" max="8196" width="9.54296875" customWidth="1"/>
    <col min="8197" max="8197" width="12" customWidth="1"/>
    <col min="8198" max="8198" width="15.08984375" customWidth="1"/>
    <col min="8199" max="8199" width="11.6328125" customWidth="1"/>
    <col min="8449" max="8449" width="9.36328125" customWidth="1"/>
    <col min="8450" max="8450" width="35.36328125" customWidth="1"/>
    <col min="8451" max="8451" width="6.453125" customWidth="1"/>
    <col min="8452" max="8452" width="9.54296875" customWidth="1"/>
    <col min="8453" max="8453" width="12" customWidth="1"/>
    <col min="8454" max="8454" width="15.08984375" customWidth="1"/>
    <col min="8455" max="8455" width="11.6328125" customWidth="1"/>
    <col min="8705" max="8705" width="9.36328125" customWidth="1"/>
    <col min="8706" max="8706" width="35.36328125" customWidth="1"/>
    <col min="8707" max="8707" width="6.453125" customWidth="1"/>
    <col min="8708" max="8708" width="9.54296875" customWidth="1"/>
    <col min="8709" max="8709" width="12" customWidth="1"/>
    <col min="8710" max="8710" width="15.08984375" customWidth="1"/>
    <col min="8711" max="8711" width="11.6328125" customWidth="1"/>
    <col min="8961" max="8961" width="9.36328125" customWidth="1"/>
    <col min="8962" max="8962" width="35.36328125" customWidth="1"/>
    <col min="8963" max="8963" width="6.453125" customWidth="1"/>
    <col min="8964" max="8964" width="9.54296875" customWidth="1"/>
    <col min="8965" max="8965" width="12" customWidth="1"/>
    <col min="8966" max="8966" width="15.08984375" customWidth="1"/>
    <col min="8967" max="8967" width="11.6328125" customWidth="1"/>
    <col min="9217" max="9217" width="9.36328125" customWidth="1"/>
    <col min="9218" max="9218" width="35.36328125" customWidth="1"/>
    <col min="9219" max="9219" width="6.453125" customWidth="1"/>
    <col min="9220" max="9220" width="9.54296875" customWidth="1"/>
    <col min="9221" max="9221" width="12" customWidth="1"/>
    <col min="9222" max="9222" width="15.08984375" customWidth="1"/>
    <col min="9223" max="9223" width="11.6328125" customWidth="1"/>
    <col min="9473" max="9473" width="9.36328125" customWidth="1"/>
    <col min="9474" max="9474" width="35.36328125" customWidth="1"/>
    <col min="9475" max="9475" width="6.453125" customWidth="1"/>
    <col min="9476" max="9476" width="9.54296875" customWidth="1"/>
    <col min="9477" max="9477" width="12" customWidth="1"/>
    <col min="9478" max="9478" width="15.08984375" customWidth="1"/>
    <col min="9479" max="9479" width="11.6328125" customWidth="1"/>
    <col min="9729" max="9729" width="9.36328125" customWidth="1"/>
    <col min="9730" max="9730" width="35.36328125" customWidth="1"/>
    <col min="9731" max="9731" width="6.453125" customWidth="1"/>
    <col min="9732" max="9732" width="9.54296875" customWidth="1"/>
    <col min="9733" max="9733" width="12" customWidth="1"/>
    <col min="9734" max="9734" width="15.08984375" customWidth="1"/>
    <col min="9735" max="9735" width="11.6328125" customWidth="1"/>
    <col min="9985" max="9985" width="9.36328125" customWidth="1"/>
    <col min="9986" max="9986" width="35.36328125" customWidth="1"/>
    <col min="9987" max="9987" width="6.453125" customWidth="1"/>
    <col min="9988" max="9988" width="9.54296875" customWidth="1"/>
    <col min="9989" max="9989" width="12" customWidth="1"/>
    <col min="9990" max="9990" width="15.08984375" customWidth="1"/>
    <col min="9991" max="9991" width="11.6328125" customWidth="1"/>
    <col min="10241" max="10241" width="9.36328125" customWidth="1"/>
    <col min="10242" max="10242" width="35.36328125" customWidth="1"/>
    <col min="10243" max="10243" width="6.453125" customWidth="1"/>
    <col min="10244" max="10244" width="9.54296875" customWidth="1"/>
    <col min="10245" max="10245" width="12" customWidth="1"/>
    <col min="10246" max="10246" width="15.08984375" customWidth="1"/>
    <col min="10247" max="10247" width="11.6328125" customWidth="1"/>
    <col min="10497" max="10497" width="9.36328125" customWidth="1"/>
    <col min="10498" max="10498" width="35.36328125" customWidth="1"/>
    <col min="10499" max="10499" width="6.453125" customWidth="1"/>
    <col min="10500" max="10500" width="9.54296875" customWidth="1"/>
    <col min="10501" max="10501" width="12" customWidth="1"/>
    <col min="10502" max="10502" width="15.08984375" customWidth="1"/>
    <col min="10503" max="10503" width="11.6328125" customWidth="1"/>
    <col min="10753" max="10753" width="9.36328125" customWidth="1"/>
    <col min="10754" max="10754" width="35.36328125" customWidth="1"/>
    <col min="10755" max="10755" width="6.453125" customWidth="1"/>
    <col min="10756" max="10756" width="9.54296875" customWidth="1"/>
    <col min="10757" max="10757" width="12" customWidth="1"/>
    <col min="10758" max="10758" width="15.08984375" customWidth="1"/>
    <col min="10759" max="10759" width="11.6328125" customWidth="1"/>
    <col min="11009" max="11009" width="9.36328125" customWidth="1"/>
    <col min="11010" max="11010" width="35.36328125" customWidth="1"/>
    <col min="11011" max="11011" width="6.453125" customWidth="1"/>
    <col min="11012" max="11012" width="9.54296875" customWidth="1"/>
    <col min="11013" max="11013" width="12" customWidth="1"/>
    <col min="11014" max="11014" width="15.08984375" customWidth="1"/>
    <col min="11015" max="11015" width="11.6328125" customWidth="1"/>
    <col min="11265" max="11265" width="9.36328125" customWidth="1"/>
    <col min="11266" max="11266" width="35.36328125" customWidth="1"/>
    <col min="11267" max="11267" width="6.453125" customWidth="1"/>
    <col min="11268" max="11268" width="9.54296875" customWidth="1"/>
    <col min="11269" max="11269" width="12" customWidth="1"/>
    <col min="11270" max="11270" width="15.08984375" customWidth="1"/>
    <col min="11271" max="11271" width="11.6328125" customWidth="1"/>
    <col min="11521" max="11521" width="9.36328125" customWidth="1"/>
    <col min="11522" max="11522" width="35.36328125" customWidth="1"/>
    <col min="11523" max="11523" width="6.453125" customWidth="1"/>
    <col min="11524" max="11524" width="9.54296875" customWidth="1"/>
    <col min="11525" max="11525" width="12" customWidth="1"/>
    <col min="11526" max="11526" width="15.08984375" customWidth="1"/>
    <col min="11527" max="11527" width="11.6328125" customWidth="1"/>
    <col min="11777" max="11777" width="9.36328125" customWidth="1"/>
    <col min="11778" max="11778" width="35.36328125" customWidth="1"/>
    <col min="11779" max="11779" width="6.453125" customWidth="1"/>
    <col min="11780" max="11780" width="9.54296875" customWidth="1"/>
    <col min="11781" max="11781" width="12" customWidth="1"/>
    <col min="11782" max="11782" width="15.08984375" customWidth="1"/>
    <col min="11783" max="11783" width="11.6328125" customWidth="1"/>
    <col min="12033" max="12033" width="9.36328125" customWidth="1"/>
    <col min="12034" max="12034" width="35.36328125" customWidth="1"/>
    <col min="12035" max="12035" width="6.453125" customWidth="1"/>
    <col min="12036" max="12036" width="9.54296875" customWidth="1"/>
    <col min="12037" max="12037" width="12" customWidth="1"/>
    <col min="12038" max="12038" width="15.08984375" customWidth="1"/>
    <col min="12039" max="12039" width="11.6328125" customWidth="1"/>
    <col min="12289" max="12289" width="9.36328125" customWidth="1"/>
    <col min="12290" max="12290" width="35.36328125" customWidth="1"/>
    <col min="12291" max="12291" width="6.453125" customWidth="1"/>
    <col min="12292" max="12292" width="9.54296875" customWidth="1"/>
    <col min="12293" max="12293" width="12" customWidth="1"/>
    <col min="12294" max="12294" width="15.08984375" customWidth="1"/>
    <col min="12295" max="12295" width="11.6328125" customWidth="1"/>
    <col min="12545" max="12545" width="9.36328125" customWidth="1"/>
    <col min="12546" max="12546" width="35.36328125" customWidth="1"/>
    <col min="12547" max="12547" width="6.453125" customWidth="1"/>
    <col min="12548" max="12548" width="9.54296875" customWidth="1"/>
    <col min="12549" max="12549" width="12" customWidth="1"/>
    <col min="12550" max="12550" width="15.08984375" customWidth="1"/>
    <col min="12551" max="12551" width="11.6328125" customWidth="1"/>
    <col min="12801" max="12801" width="9.36328125" customWidth="1"/>
    <col min="12802" max="12802" width="35.36328125" customWidth="1"/>
    <col min="12803" max="12803" width="6.453125" customWidth="1"/>
    <col min="12804" max="12804" width="9.54296875" customWidth="1"/>
    <col min="12805" max="12805" width="12" customWidth="1"/>
    <col min="12806" max="12806" width="15.08984375" customWidth="1"/>
    <col min="12807" max="12807" width="11.6328125" customWidth="1"/>
    <col min="13057" max="13057" width="9.36328125" customWidth="1"/>
    <col min="13058" max="13058" width="35.36328125" customWidth="1"/>
    <col min="13059" max="13059" width="6.453125" customWidth="1"/>
    <col min="13060" max="13060" width="9.54296875" customWidth="1"/>
    <col min="13061" max="13061" width="12" customWidth="1"/>
    <col min="13062" max="13062" width="15.08984375" customWidth="1"/>
    <col min="13063" max="13063" width="11.6328125" customWidth="1"/>
    <col min="13313" max="13313" width="9.36328125" customWidth="1"/>
    <col min="13314" max="13314" width="35.36328125" customWidth="1"/>
    <col min="13315" max="13315" width="6.453125" customWidth="1"/>
    <col min="13316" max="13316" width="9.54296875" customWidth="1"/>
    <col min="13317" max="13317" width="12" customWidth="1"/>
    <col min="13318" max="13318" width="15.08984375" customWidth="1"/>
    <col min="13319" max="13319" width="11.6328125" customWidth="1"/>
    <col min="13569" max="13569" width="9.36328125" customWidth="1"/>
    <col min="13570" max="13570" width="35.36328125" customWidth="1"/>
    <col min="13571" max="13571" width="6.453125" customWidth="1"/>
    <col min="13572" max="13572" width="9.54296875" customWidth="1"/>
    <col min="13573" max="13573" width="12" customWidth="1"/>
    <col min="13574" max="13574" width="15.08984375" customWidth="1"/>
    <col min="13575" max="13575" width="11.6328125" customWidth="1"/>
    <col min="13825" max="13825" width="9.36328125" customWidth="1"/>
    <col min="13826" max="13826" width="35.36328125" customWidth="1"/>
    <col min="13827" max="13827" width="6.453125" customWidth="1"/>
    <col min="13828" max="13828" width="9.54296875" customWidth="1"/>
    <col min="13829" max="13829" width="12" customWidth="1"/>
    <col min="13830" max="13830" width="15.08984375" customWidth="1"/>
    <col min="13831" max="13831" width="11.6328125" customWidth="1"/>
    <col min="14081" max="14081" width="9.36328125" customWidth="1"/>
    <col min="14082" max="14082" width="35.36328125" customWidth="1"/>
    <col min="14083" max="14083" width="6.453125" customWidth="1"/>
    <col min="14084" max="14084" width="9.54296875" customWidth="1"/>
    <col min="14085" max="14085" width="12" customWidth="1"/>
    <col min="14086" max="14086" width="15.08984375" customWidth="1"/>
    <col min="14087" max="14087" width="11.6328125" customWidth="1"/>
    <col min="14337" max="14337" width="9.36328125" customWidth="1"/>
    <col min="14338" max="14338" width="35.36328125" customWidth="1"/>
    <col min="14339" max="14339" width="6.453125" customWidth="1"/>
    <col min="14340" max="14340" width="9.54296875" customWidth="1"/>
    <col min="14341" max="14341" width="12" customWidth="1"/>
    <col min="14342" max="14342" width="15.08984375" customWidth="1"/>
    <col min="14343" max="14343" width="11.6328125" customWidth="1"/>
    <col min="14593" max="14593" width="9.36328125" customWidth="1"/>
    <col min="14594" max="14594" width="35.36328125" customWidth="1"/>
    <col min="14595" max="14595" width="6.453125" customWidth="1"/>
    <col min="14596" max="14596" width="9.54296875" customWidth="1"/>
    <col min="14597" max="14597" width="12" customWidth="1"/>
    <col min="14598" max="14598" width="15.08984375" customWidth="1"/>
    <col min="14599" max="14599" width="11.6328125" customWidth="1"/>
    <col min="14849" max="14849" width="9.36328125" customWidth="1"/>
    <col min="14850" max="14850" width="35.36328125" customWidth="1"/>
    <col min="14851" max="14851" width="6.453125" customWidth="1"/>
    <col min="14852" max="14852" width="9.54296875" customWidth="1"/>
    <col min="14853" max="14853" width="12" customWidth="1"/>
    <col min="14854" max="14854" width="15.08984375" customWidth="1"/>
    <col min="14855" max="14855" width="11.6328125" customWidth="1"/>
    <col min="15105" max="15105" width="9.36328125" customWidth="1"/>
    <col min="15106" max="15106" width="35.36328125" customWidth="1"/>
    <col min="15107" max="15107" width="6.453125" customWidth="1"/>
    <col min="15108" max="15108" width="9.54296875" customWidth="1"/>
    <col min="15109" max="15109" width="12" customWidth="1"/>
    <col min="15110" max="15110" width="15.08984375" customWidth="1"/>
    <col min="15111" max="15111" width="11.6328125" customWidth="1"/>
    <col min="15361" max="15361" width="9.36328125" customWidth="1"/>
    <col min="15362" max="15362" width="35.36328125" customWidth="1"/>
    <col min="15363" max="15363" width="6.453125" customWidth="1"/>
    <col min="15364" max="15364" width="9.54296875" customWidth="1"/>
    <col min="15365" max="15365" width="12" customWidth="1"/>
    <col min="15366" max="15366" width="15.08984375" customWidth="1"/>
    <col min="15367" max="15367" width="11.6328125" customWidth="1"/>
    <col min="15617" max="15617" width="9.36328125" customWidth="1"/>
    <col min="15618" max="15618" width="35.36328125" customWidth="1"/>
    <col min="15619" max="15619" width="6.453125" customWidth="1"/>
    <col min="15620" max="15620" width="9.54296875" customWidth="1"/>
    <col min="15621" max="15621" width="12" customWidth="1"/>
    <col min="15622" max="15622" width="15.08984375" customWidth="1"/>
    <col min="15623" max="15623" width="11.6328125" customWidth="1"/>
    <col min="15873" max="15873" width="9.36328125" customWidth="1"/>
    <col min="15874" max="15874" width="35.36328125" customWidth="1"/>
    <col min="15875" max="15875" width="6.453125" customWidth="1"/>
    <col min="15876" max="15876" width="9.54296875" customWidth="1"/>
    <col min="15877" max="15877" width="12" customWidth="1"/>
    <col min="15878" max="15878" width="15.08984375" customWidth="1"/>
    <col min="15879" max="15879" width="11.6328125" customWidth="1"/>
    <col min="16129" max="16129" width="9.36328125" customWidth="1"/>
    <col min="16130" max="16130" width="35.36328125" customWidth="1"/>
    <col min="16131" max="16131" width="6.453125" customWidth="1"/>
    <col min="16132" max="16132" width="9.54296875" customWidth="1"/>
    <col min="16133" max="16133" width="12" customWidth="1"/>
    <col min="16134" max="16134" width="15.08984375" customWidth="1"/>
    <col min="16135" max="16135" width="11.6328125"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x14ac:dyDescent="0.25">
      <c r="A3" s="561" t="s">
        <v>1425</v>
      </c>
      <c r="B3" s="46"/>
      <c r="C3" s="46"/>
      <c r="D3" s="46"/>
      <c r="E3" s="46"/>
      <c r="F3" s="46"/>
    </row>
    <row r="4" spans="1:6" x14ac:dyDescent="0.25">
      <c r="A4" s="561"/>
      <c r="B4" s="46"/>
      <c r="C4" s="46"/>
      <c r="D4" s="46"/>
      <c r="E4" s="46"/>
      <c r="F4" s="46"/>
    </row>
    <row r="5" spans="1:6" ht="13" x14ac:dyDescent="0.3">
      <c r="A5" s="15" t="s">
        <v>1076</v>
      </c>
      <c r="B5" s="34"/>
      <c r="C5" s="40"/>
      <c r="D5" s="40"/>
      <c r="E5" s="290"/>
      <c r="F5" s="291"/>
    </row>
    <row r="6" spans="1:6" ht="13.5" thickBot="1" x14ac:dyDescent="0.35">
      <c r="A6" s="15"/>
      <c r="B6" s="34"/>
      <c r="C6" s="40"/>
      <c r="D6" s="40"/>
      <c r="E6" s="290"/>
      <c r="F6" s="291"/>
    </row>
    <row r="7" spans="1:6" ht="26.5" thickBot="1" x14ac:dyDescent="0.3">
      <c r="A7" s="800" t="s">
        <v>72</v>
      </c>
      <c r="B7" s="801" t="s">
        <v>73</v>
      </c>
      <c r="C7" s="801" t="s">
        <v>74</v>
      </c>
      <c r="D7" s="801" t="s">
        <v>75</v>
      </c>
      <c r="E7" s="821" t="s">
        <v>1446</v>
      </c>
      <c r="F7" s="822" t="s">
        <v>1443</v>
      </c>
    </row>
    <row r="8" spans="1:6" ht="13" x14ac:dyDescent="0.25">
      <c r="A8" s="1085"/>
      <c r="B8" s="965"/>
      <c r="C8" s="965"/>
      <c r="D8" s="965"/>
      <c r="E8" s="966"/>
      <c r="F8" s="1088"/>
    </row>
    <row r="9" spans="1:6" ht="13" x14ac:dyDescent="0.25">
      <c r="A9" s="1085"/>
      <c r="B9" s="295" t="s">
        <v>92</v>
      </c>
      <c r="C9" s="965"/>
      <c r="D9" s="965"/>
      <c r="E9" s="966"/>
      <c r="F9" s="1088"/>
    </row>
    <row r="10" spans="1:6" ht="37.5" x14ac:dyDescent="0.25">
      <c r="A10" s="294"/>
      <c r="B10" s="457" t="s">
        <v>1945</v>
      </c>
      <c r="C10" s="296"/>
      <c r="D10" s="296"/>
      <c r="E10" s="297"/>
      <c r="F10" s="298"/>
    </row>
    <row r="11" spans="1:6" ht="13" x14ac:dyDescent="0.25">
      <c r="A11" s="294"/>
      <c r="B11" s="295"/>
      <c r="C11" s="296"/>
      <c r="D11" s="296"/>
      <c r="E11" s="297"/>
      <c r="F11" s="298"/>
    </row>
    <row r="12" spans="1:6" ht="13" x14ac:dyDescent="0.25">
      <c r="A12" s="294"/>
      <c r="B12" s="295" t="s">
        <v>117</v>
      </c>
      <c r="C12" s="296"/>
      <c r="D12" s="296"/>
      <c r="E12" s="301"/>
      <c r="F12" s="298"/>
    </row>
    <row r="13" spans="1:6" x14ac:dyDescent="0.25">
      <c r="A13" s="294"/>
      <c r="B13" s="303"/>
      <c r="C13" s="296"/>
      <c r="D13" s="296"/>
      <c r="E13" s="301"/>
      <c r="F13" s="298"/>
    </row>
    <row r="14" spans="1:6" ht="37.5" x14ac:dyDescent="0.25">
      <c r="A14" s="294"/>
      <c r="B14" s="304" t="s">
        <v>23</v>
      </c>
      <c r="C14" s="296"/>
      <c r="D14" s="296"/>
      <c r="E14" s="301"/>
      <c r="F14" s="298"/>
    </row>
    <row r="15" spans="1:6" x14ac:dyDescent="0.25">
      <c r="A15" s="294"/>
      <c r="B15" s="303"/>
      <c r="C15" s="296"/>
      <c r="D15" s="296"/>
      <c r="E15" s="301"/>
      <c r="F15" s="298"/>
    </row>
    <row r="16" spans="1:6" x14ac:dyDescent="0.25">
      <c r="A16" s="294" t="s">
        <v>168</v>
      </c>
      <c r="B16" s="303" t="s">
        <v>313</v>
      </c>
      <c r="C16" s="296" t="s">
        <v>87</v>
      </c>
      <c r="D16" s="296">
        <v>80</v>
      </c>
      <c r="E16" s="301"/>
      <c r="F16" s="298">
        <f>D16*E16</f>
        <v>0</v>
      </c>
    </row>
    <row r="17" spans="1:6" x14ac:dyDescent="0.25">
      <c r="A17" s="294"/>
      <c r="B17" s="303"/>
      <c r="C17" s="296"/>
      <c r="D17" s="296"/>
      <c r="E17" s="301"/>
      <c r="F17" s="298"/>
    </row>
    <row r="18" spans="1:6" ht="13" x14ac:dyDescent="0.25">
      <c r="A18" s="294"/>
      <c r="B18" s="295" t="s">
        <v>120</v>
      </c>
      <c r="C18" s="296"/>
      <c r="D18" s="296"/>
      <c r="E18" s="301"/>
      <c r="F18" s="298"/>
    </row>
    <row r="19" spans="1:6" ht="13" x14ac:dyDescent="0.25">
      <c r="A19" s="294"/>
      <c r="B19" s="295"/>
      <c r="C19" s="296"/>
      <c r="D19" s="296"/>
      <c r="E19" s="301"/>
      <c r="F19" s="298"/>
    </row>
    <row r="20" spans="1:6" ht="42.75" customHeight="1" x14ac:dyDescent="0.25">
      <c r="A20" s="294" t="s">
        <v>316</v>
      </c>
      <c r="B20" s="560" t="s">
        <v>1077</v>
      </c>
      <c r="C20" s="296" t="s">
        <v>87</v>
      </c>
      <c r="D20" s="296">
        <v>70</v>
      </c>
      <c r="E20" s="301"/>
      <c r="F20" s="298">
        <f>D20*E20</f>
        <v>0</v>
      </c>
    </row>
    <row r="21" spans="1:6" ht="13" x14ac:dyDescent="0.3">
      <c r="A21" s="306"/>
      <c r="B21" s="295" t="s">
        <v>36</v>
      </c>
      <c r="C21" s="307"/>
      <c r="D21" s="307"/>
      <c r="E21" s="301"/>
      <c r="F21" s="298"/>
    </row>
    <row r="22" spans="1:6" ht="13" x14ac:dyDescent="0.3">
      <c r="A22" s="306"/>
      <c r="B22" s="308"/>
      <c r="C22" s="307"/>
      <c r="D22" s="307"/>
      <c r="E22" s="301"/>
      <c r="F22" s="298"/>
    </row>
    <row r="23" spans="1:6" ht="37.5" x14ac:dyDescent="0.25">
      <c r="A23" s="294" t="s">
        <v>320</v>
      </c>
      <c r="B23" s="309" t="s">
        <v>180</v>
      </c>
      <c r="C23" s="296" t="s">
        <v>87</v>
      </c>
      <c r="D23" s="310">
        <v>4</v>
      </c>
      <c r="E23" s="301"/>
      <c r="F23" s="298">
        <f>D23*E23</f>
        <v>0</v>
      </c>
    </row>
    <row r="24" spans="1:6" x14ac:dyDescent="0.25">
      <c r="A24" s="294"/>
      <c r="B24" s="303"/>
      <c r="C24" s="296"/>
      <c r="D24" s="296"/>
      <c r="E24" s="301"/>
      <c r="F24" s="298"/>
    </row>
    <row r="25" spans="1:6" ht="50" x14ac:dyDescent="0.25">
      <c r="A25" s="294" t="s">
        <v>40</v>
      </c>
      <c r="B25" s="498" t="s">
        <v>1953</v>
      </c>
      <c r="C25" s="296" t="s">
        <v>87</v>
      </c>
      <c r="D25" s="310">
        <v>4</v>
      </c>
      <c r="E25" s="301"/>
      <c r="F25" s="298">
        <f>D25*E25</f>
        <v>0</v>
      </c>
    </row>
    <row r="26" spans="1:6" ht="13" x14ac:dyDescent="0.25">
      <c r="A26" s="294"/>
      <c r="B26" s="311"/>
      <c r="C26" s="296"/>
      <c r="D26" s="296"/>
      <c r="E26" s="301"/>
      <c r="F26" s="298">
        <f>D26*E26</f>
        <v>0</v>
      </c>
    </row>
    <row r="27" spans="1:6" s="316" customFormat="1" ht="50" x14ac:dyDescent="0.25">
      <c r="A27" s="312" t="s">
        <v>1078</v>
      </c>
      <c r="B27" s="1125" t="s">
        <v>1952</v>
      </c>
      <c r="C27" s="314" t="s">
        <v>432</v>
      </c>
      <c r="D27" s="314">
        <v>12</v>
      </c>
      <c r="E27" s="315"/>
      <c r="F27" s="298">
        <f>D27*E27</f>
        <v>0</v>
      </c>
    </row>
    <row r="28" spans="1:6" s="316" customFormat="1" x14ac:dyDescent="0.25">
      <c r="A28" s="312"/>
      <c r="B28" s="317"/>
      <c r="C28" s="314"/>
      <c r="D28" s="314"/>
      <c r="E28" s="318"/>
      <c r="F28" s="298">
        <f>D28*E28</f>
        <v>0</v>
      </c>
    </row>
    <row r="29" spans="1:6" s="316" customFormat="1" ht="14.5" x14ac:dyDescent="0.25">
      <c r="A29" s="312" t="s">
        <v>683</v>
      </c>
      <c r="B29" s="313" t="s">
        <v>684</v>
      </c>
      <c r="C29" s="314" t="s">
        <v>432</v>
      </c>
      <c r="D29" s="319">
        <v>20</v>
      </c>
      <c r="E29" s="315"/>
      <c r="F29" s="298">
        <f>D29*E29</f>
        <v>0</v>
      </c>
    </row>
    <row r="30" spans="1:6" x14ac:dyDescent="0.25">
      <c r="A30" s="294"/>
      <c r="B30" s="303"/>
      <c r="C30" s="296"/>
      <c r="D30" s="296"/>
      <c r="E30" s="301"/>
      <c r="F30" s="298"/>
    </row>
    <row r="31" spans="1:6" ht="13" x14ac:dyDescent="0.25">
      <c r="A31" s="294"/>
      <c r="B31" s="295" t="s">
        <v>37</v>
      </c>
      <c r="C31" s="296"/>
      <c r="D31" s="296"/>
      <c r="E31" s="301"/>
      <c r="F31" s="298"/>
    </row>
    <row r="32" spans="1:6" x14ac:dyDescent="0.25">
      <c r="A32" s="294"/>
      <c r="B32" s="303"/>
      <c r="C32" s="296"/>
      <c r="D32" s="296"/>
      <c r="E32" s="301"/>
      <c r="F32" s="298"/>
    </row>
    <row r="33" spans="1:6" ht="13" x14ac:dyDescent="0.25">
      <c r="A33" s="294"/>
      <c r="B33" s="295" t="s">
        <v>77</v>
      </c>
      <c r="C33" s="296"/>
      <c r="D33" s="296"/>
      <c r="E33" s="301"/>
      <c r="F33" s="298"/>
    </row>
    <row r="34" spans="1:6" x14ac:dyDescent="0.25">
      <c r="A34" s="294"/>
      <c r="B34" s="303"/>
      <c r="C34" s="296"/>
      <c r="D34" s="296"/>
      <c r="E34" s="301"/>
      <c r="F34" s="298"/>
    </row>
    <row r="35" spans="1:6" ht="13" x14ac:dyDescent="0.25">
      <c r="A35" s="294"/>
      <c r="B35" s="295" t="s">
        <v>43</v>
      </c>
      <c r="C35" s="296"/>
      <c r="D35" s="296"/>
      <c r="E35" s="301"/>
      <c r="F35" s="298"/>
    </row>
    <row r="36" spans="1:6" x14ac:dyDescent="0.25">
      <c r="A36" s="294"/>
      <c r="B36" s="303"/>
      <c r="C36" s="296"/>
      <c r="D36" s="296"/>
      <c r="E36" s="301"/>
      <c r="F36" s="298"/>
    </row>
    <row r="37" spans="1:6" ht="13" x14ac:dyDescent="0.25">
      <c r="A37" s="294"/>
      <c r="B37" s="295" t="s">
        <v>123</v>
      </c>
      <c r="C37" s="296"/>
      <c r="D37" s="296"/>
      <c r="E37" s="301"/>
      <c r="F37" s="298"/>
    </row>
    <row r="38" spans="1:6" ht="13" x14ac:dyDescent="0.25">
      <c r="A38" s="294"/>
      <c r="B38" s="295"/>
      <c r="C38" s="296"/>
      <c r="D38" s="296"/>
      <c r="E38" s="301"/>
      <c r="F38" s="298"/>
    </row>
    <row r="39" spans="1:6" ht="50" x14ac:dyDescent="0.25">
      <c r="A39" s="294"/>
      <c r="B39" s="304" t="s">
        <v>124</v>
      </c>
      <c r="C39" s="296"/>
      <c r="D39" s="296"/>
      <c r="E39" s="301"/>
      <c r="F39" s="298"/>
    </row>
    <row r="40" spans="1:6" x14ac:dyDescent="0.25">
      <c r="A40" s="294"/>
      <c r="B40" s="308"/>
      <c r="C40" s="296"/>
      <c r="D40" s="296"/>
      <c r="E40" s="297"/>
      <c r="F40" s="298"/>
    </row>
    <row r="41" spans="1:6" ht="14.5" x14ac:dyDescent="0.25">
      <c r="A41" s="294" t="s">
        <v>322</v>
      </c>
      <c r="B41" s="303" t="s">
        <v>125</v>
      </c>
      <c r="C41" s="296" t="s">
        <v>1070</v>
      </c>
      <c r="D41" s="310">
        <v>4</v>
      </c>
      <c r="E41" s="297"/>
      <c r="F41" s="298">
        <f>D41*E41</f>
        <v>0</v>
      </c>
    </row>
    <row r="42" spans="1:6" ht="13" thickBot="1" x14ac:dyDescent="0.3">
      <c r="A42" s="320"/>
      <c r="B42" s="321"/>
      <c r="C42" s="322"/>
      <c r="D42" s="322" t="s">
        <v>119</v>
      </c>
      <c r="E42" s="323"/>
      <c r="F42" s="324">
        <f>SUM(F10:F41)</f>
        <v>0</v>
      </c>
    </row>
    <row r="43" spans="1:6" ht="26.5" thickBot="1" x14ac:dyDescent="0.3">
      <c r="A43" s="800" t="s">
        <v>72</v>
      </c>
      <c r="B43" s="801" t="s">
        <v>73</v>
      </c>
      <c r="C43" s="801" t="s">
        <v>74</v>
      </c>
      <c r="D43" s="801" t="s">
        <v>75</v>
      </c>
      <c r="E43" s="821" t="s">
        <v>1446</v>
      </c>
      <c r="F43" s="822" t="s">
        <v>1443</v>
      </c>
    </row>
    <row r="44" spans="1:6" x14ac:dyDescent="0.25">
      <c r="A44" s="294"/>
      <c r="B44" s="303"/>
      <c r="C44" s="296"/>
      <c r="D44" s="296"/>
      <c r="E44" s="301"/>
      <c r="F44" s="325"/>
    </row>
    <row r="45" spans="1:6" ht="13" x14ac:dyDescent="0.25">
      <c r="A45" s="294"/>
      <c r="B45" s="311" t="s">
        <v>1079</v>
      </c>
      <c r="C45" s="296"/>
      <c r="D45" s="296"/>
      <c r="E45" s="301"/>
      <c r="F45" s="325"/>
    </row>
    <row r="46" spans="1:6" x14ac:dyDescent="0.25">
      <c r="A46" s="294"/>
      <c r="B46" s="303"/>
      <c r="C46" s="296"/>
      <c r="D46" s="296"/>
      <c r="E46" s="301"/>
      <c r="F46" s="325"/>
    </row>
    <row r="47" spans="1:6" ht="50" x14ac:dyDescent="0.25">
      <c r="A47" s="294"/>
      <c r="B47" s="304" t="s">
        <v>1080</v>
      </c>
      <c r="C47" s="296"/>
      <c r="D47" s="296"/>
      <c r="E47" s="301"/>
      <c r="F47" s="325"/>
    </row>
    <row r="48" spans="1:6" x14ac:dyDescent="0.25">
      <c r="A48" s="294"/>
      <c r="B48" s="303"/>
      <c r="C48" s="296"/>
      <c r="D48" s="296"/>
      <c r="E48" s="301"/>
      <c r="F48" s="298"/>
    </row>
    <row r="49" spans="1:6" ht="14.5" x14ac:dyDescent="0.25">
      <c r="A49" s="294" t="s">
        <v>1081</v>
      </c>
      <c r="B49" s="303" t="s">
        <v>125</v>
      </c>
      <c r="C49" s="296" t="s">
        <v>1070</v>
      </c>
      <c r="D49" s="326">
        <v>15</v>
      </c>
      <c r="E49" s="301"/>
      <c r="F49" s="298">
        <f>D49*E49</f>
        <v>0</v>
      </c>
    </row>
    <row r="50" spans="1:6" x14ac:dyDescent="0.25">
      <c r="A50" s="294"/>
      <c r="B50" s="327"/>
      <c r="C50" s="296"/>
      <c r="D50" s="296"/>
      <c r="E50" s="301"/>
      <c r="F50" s="325"/>
    </row>
    <row r="51" spans="1:6" ht="13" x14ac:dyDescent="0.25">
      <c r="A51" s="294"/>
      <c r="B51" s="311" t="s">
        <v>126</v>
      </c>
      <c r="C51" s="296"/>
      <c r="D51" s="326"/>
      <c r="E51" s="301"/>
      <c r="F51" s="325"/>
    </row>
    <row r="52" spans="1:6" ht="13" x14ac:dyDescent="0.25">
      <c r="A52" s="294"/>
      <c r="B52" s="295"/>
      <c r="C52" s="296"/>
      <c r="D52" s="326"/>
      <c r="E52" s="301"/>
      <c r="F52" s="325"/>
    </row>
    <row r="53" spans="1:6" ht="25" x14ac:dyDescent="0.25">
      <c r="A53" s="294"/>
      <c r="B53" s="304" t="s">
        <v>131</v>
      </c>
      <c r="C53" s="296"/>
      <c r="D53" s="326"/>
      <c r="E53" s="301"/>
      <c r="F53" s="328"/>
    </row>
    <row r="54" spans="1:6" x14ac:dyDescent="0.25">
      <c r="A54" s="294"/>
      <c r="B54" s="303"/>
      <c r="C54" s="296"/>
      <c r="D54" s="326"/>
      <c r="E54" s="301"/>
      <c r="F54" s="298"/>
    </row>
    <row r="55" spans="1:6" ht="14.5" x14ac:dyDescent="0.25">
      <c r="A55" s="294" t="s">
        <v>78</v>
      </c>
      <c r="B55" s="303" t="s">
        <v>128</v>
      </c>
      <c r="C55" s="296" t="s">
        <v>1070</v>
      </c>
      <c r="D55" s="326">
        <f>D41</f>
        <v>4</v>
      </c>
      <c r="E55" s="945"/>
      <c r="F55" s="298">
        <f>D55*E55</f>
        <v>0</v>
      </c>
    </row>
    <row r="56" spans="1:6" x14ac:dyDescent="0.25">
      <c r="A56" s="294"/>
      <c r="B56" s="303"/>
      <c r="C56" s="296"/>
      <c r="D56" s="326"/>
      <c r="E56" s="301"/>
      <c r="F56" s="298"/>
    </row>
    <row r="57" spans="1:6" ht="13" x14ac:dyDescent="0.25">
      <c r="A57" s="294"/>
      <c r="B57" s="311" t="s">
        <v>129</v>
      </c>
      <c r="C57" s="296"/>
      <c r="D57" s="326"/>
      <c r="E57" s="301"/>
      <c r="F57" s="325"/>
    </row>
    <row r="58" spans="1:6" x14ac:dyDescent="0.25">
      <c r="A58" s="294"/>
      <c r="B58" s="303"/>
      <c r="C58" s="296"/>
      <c r="D58" s="296"/>
      <c r="E58" s="301"/>
      <c r="F58" s="298"/>
    </row>
    <row r="59" spans="1:6" ht="44" customHeight="1" x14ac:dyDescent="0.25">
      <c r="A59" s="294"/>
      <c r="B59" s="305" t="s">
        <v>1082</v>
      </c>
      <c r="C59" s="296"/>
      <c r="D59" s="326"/>
      <c r="E59" s="301"/>
      <c r="F59" s="298"/>
    </row>
    <row r="60" spans="1:6" x14ac:dyDescent="0.25">
      <c r="A60" s="294"/>
      <c r="B60" s="303"/>
      <c r="C60" s="296"/>
      <c r="D60" s="326"/>
      <c r="E60" s="301"/>
      <c r="F60" s="298"/>
    </row>
    <row r="61" spans="1:6" ht="14.5" x14ac:dyDescent="0.25">
      <c r="A61" s="294" t="s">
        <v>48</v>
      </c>
      <c r="B61" s="303" t="s">
        <v>656</v>
      </c>
      <c r="C61" s="296" t="s">
        <v>1070</v>
      </c>
      <c r="D61" s="326">
        <v>5</v>
      </c>
      <c r="E61" s="301"/>
      <c r="F61" s="298">
        <f>D61*E61</f>
        <v>0</v>
      </c>
    </row>
    <row r="62" spans="1:6" ht="13" x14ac:dyDescent="0.25">
      <c r="A62" s="329"/>
      <c r="B62" s="330"/>
      <c r="C62" s="296"/>
      <c r="D62" s="326"/>
      <c r="E62" s="301"/>
      <c r="F62" s="298"/>
    </row>
    <row r="63" spans="1:6" ht="37.5" x14ac:dyDescent="0.25">
      <c r="A63" s="329"/>
      <c r="B63" s="304" t="s">
        <v>1083</v>
      </c>
      <c r="C63" s="296"/>
      <c r="D63" s="326"/>
      <c r="E63" s="301"/>
      <c r="F63" s="298"/>
    </row>
    <row r="64" spans="1:6" x14ac:dyDescent="0.25">
      <c r="A64" s="331"/>
      <c r="B64" s="309"/>
      <c r="C64" s="296"/>
      <c r="D64" s="326"/>
      <c r="E64" s="301"/>
      <c r="F64" s="298"/>
    </row>
    <row r="65" spans="1:6" ht="14.5" x14ac:dyDescent="0.25">
      <c r="A65" s="331" t="s">
        <v>680</v>
      </c>
      <c r="B65" s="303" t="s">
        <v>682</v>
      </c>
      <c r="C65" s="296" t="s">
        <v>1070</v>
      </c>
      <c r="D65" s="326">
        <v>3</v>
      </c>
      <c r="E65" s="301"/>
      <c r="F65" s="298">
        <f>D65*E65</f>
        <v>0</v>
      </c>
    </row>
    <row r="66" spans="1:6" x14ac:dyDescent="0.25">
      <c r="A66" s="331"/>
      <c r="B66" s="309"/>
      <c r="C66" s="296"/>
      <c r="D66" s="326"/>
      <c r="E66" s="301"/>
      <c r="F66" s="298"/>
    </row>
    <row r="67" spans="1:6" ht="25" x14ac:dyDescent="0.25">
      <c r="A67" s="329"/>
      <c r="B67" s="304" t="s">
        <v>1084</v>
      </c>
      <c r="C67" s="296"/>
      <c r="D67" s="326"/>
      <c r="E67" s="301"/>
      <c r="F67" s="298"/>
    </row>
    <row r="68" spans="1:6" x14ac:dyDescent="0.25">
      <c r="A68" s="331"/>
      <c r="B68" s="309"/>
      <c r="C68" s="296"/>
      <c r="D68" s="326"/>
      <c r="E68" s="301"/>
      <c r="F68" s="298"/>
    </row>
    <row r="69" spans="1:6" ht="14.5" x14ac:dyDescent="0.25">
      <c r="A69" s="331" t="s">
        <v>49</v>
      </c>
      <c r="B69" s="303" t="s">
        <v>656</v>
      </c>
      <c r="C69" s="296" t="s">
        <v>1070</v>
      </c>
      <c r="D69" s="326">
        <v>2</v>
      </c>
      <c r="E69" s="301"/>
      <c r="F69" s="298">
        <f>D69*E69</f>
        <v>0</v>
      </c>
    </row>
    <row r="70" spans="1:6" ht="13" x14ac:dyDescent="0.25">
      <c r="A70" s="329"/>
      <c r="B70" s="330"/>
      <c r="C70" s="296"/>
      <c r="D70" s="326"/>
      <c r="E70" s="301"/>
      <c r="F70" s="298"/>
    </row>
    <row r="71" spans="1:6" ht="37.5" x14ac:dyDescent="0.25">
      <c r="A71" s="329"/>
      <c r="B71" s="304" t="s">
        <v>1085</v>
      </c>
      <c r="C71" s="296"/>
      <c r="D71" s="326"/>
      <c r="E71" s="301"/>
      <c r="F71" s="298"/>
    </row>
    <row r="72" spans="1:6" x14ac:dyDescent="0.25">
      <c r="A72" s="331"/>
      <c r="B72" s="309"/>
      <c r="C72" s="296"/>
      <c r="D72" s="326"/>
      <c r="E72" s="301"/>
      <c r="F72" s="298"/>
    </row>
    <row r="73" spans="1:6" ht="14.5" x14ac:dyDescent="0.25">
      <c r="A73" s="331" t="s">
        <v>654</v>
      </c>
      <c r="B73" s="303" t="s">
        <v>1086</v>
      </c>
      <c r="C73" s="296" t="s">
        <v>1070</v>
      </c>
      <c r="D73" s="326">
        <v>3</v>
      </c>
      <c r="E73" s="301"/>
      <c r="F73" s="298">
        <f>D73*E73</f>
        <v>0</v>
      </c>
    </row>
    <row r="74" spans="1:6" x14ac:dyDescent="0.25">
      <c r="A74" s="331"/>
      <c r="B74" s="303"/>
      <c r="C74" s="296"/>
      <c r="D74" s="326"/>
      <c r="E74" s="301"/>
      <c r="F74" s="298"/>
    </row>
    <row r="75" spans="1:6" ht="37.5" x14ac:dyDescent="0.25">
      <c r="A75" s="329"/>
      <c r="B75" s="304" t="s">
        <v>1087</v>
      </c>
      <c r="C75" s="296"/>
      <c r="D75" s="326"/>
      <c r="E75" s="301"/>
      <c r="F75" s="298"/>
    </row>
    <row r="76" spans="1:6" x14ac:dyDescent="0.25">
      <c r="A76" s="331"/>
      <c r="B76" s="309"/>
      <c r="C76" s="296"/>
      <c r="D76" s="326"/>
      <c r="E76" s="301"/>
      <c r="F76" s="298"/>
    </row>
    <row r="77" spans="1:6" ht="14.5" x14ac:dyDescent="0.25">
      <c r="A77" s="331" t="s">
        <v>655</v>
      </c>
      <c r="B77" s="303" t="s">
        <v>1088</v>
      </c>
      <c r="C77" s="296" t="s">
        <v>1070</v>
      </c>
      <c r="D77" s="326">
        <v>2</v>
      </c>
      <c r="E77" s="301"/>
      <c r="F77" s="298">
        <f>D77*E77</f>
        <v>0</v>
      </c>
    </row>
    <row r="78" spans="1:6" x14ac:dyDescent="0.25">
      <c r="A78" s="331"/>
      <c r="B78" s="303"/>
      <c r="C78" s="296"/>
      <c r="D78" s="326"/>
      <c r="E78" s="301"/>
      <c r="F78" s="298"/>
    </row>
    <row r="79" spans="1:6" ht="13" x14ac:dyDescent="0.25">
      <c r="A79" s="294"/>
      <c r="B79" s="295"/>
      <c r="C79" s="296"/>
      <c r="D79" s="296"/>
      <c r="E79" s="301"/>
      <c r="F79" s="298"/>
    </row>
    <row r="80" spans="1:6" ht="13" thickBot="1" x14ac:dyDescent="0.3">
      <c r="A80" s="320"/>
      <c r="B80" s="321"/>
      <c r="C80" s="322"/>
      <c r="D80" s="322" t="s">
        <v>119</v>
      </c>
      <c r="E80" s="323"/>
      <c r="F80" s="324">
        <f>SUM(F45:F79)</f>
        <v>0</v>
      </c>
    </row>
    <row r="81" spans="1:6" ht="26.5" thickBot="1" x14ac:dyDescent="0.3">
      <c r="A81" s="800" t="s">
        <v>72</v>
      </c>
      <c r="B81" s="801" t="s">
        <v>73</v>
      </c>
      <c r="C81" s="801" t="s">
        <v>74</v>
      </c>
      <c r="D81" s="801" t="s">
        <v>75</v>
      </c>
      <c r="E81" s="821" t="s">
        <v>1446</v>
      </c>
      <c r="F81" s="822" t="s">
        <v>1443</v>
      </c>
    </row>
    <row r="82" spans="1:6" ht="13" x14ac:dyDescent="0.3">
      <c r="A82" s="306"/>
      <c r="B82" s="307"/>
      <c r="C82" s="307"/>
      <c r="D82" s="307"/>
      <c r="E82" s="332"/>
      <c r="F82" s="333"/>
    </row>
    <row r="83" spans="1:6" ht="13" x14ac:dyDescent="0.25">
      <c r="A83" s="294"/>
      <c r="B83" s="295" t="s">
        <v>132</v>
      </c>
      <c r="C83" s="296"/>
      <c r="D83" s="296"/>
      <c r="E83" s="301"/>
      <c r="F83" s="298"/>
    </row>
    <row r="84" spans="1:6" x14ac:dyDescent="0.25">
      <c r="A84" s="294"/>
      <c r="B84" s="303"/>
      <c r="C84" s="296"/>
      <c r="D84" s="296"/>
      <c r="E84" s="301"/>
      <c r="F84" s="298"/>
    </row>
    <row r="85" spans="1:6" ht="25" x14ac:dyDescent="0.25">
      <c r="A85" s="294"/>
      <c r="B85" s="304" t="s">
        <v>53</v>
      </c>
      <c r="C85" s="296"/>
      <c r="D85" s="296"/>
      <c r="E85" s="301"/>
      <c r="F85" s="298"/>
    </row>
    <row r="86" spans="1:6" x14ac:dyDescent="0.25">
      <c r="A86" s="294"/>
      <c r="B86" s="303"/>
      <c r="C86" s="296"/>
      <c r="D86" s="296"/>
      <c r="E86" s="301"/>
      <c r="F86" s="298"/>
    </row>
    <row r="87" spans="1:6" x14ac:dyDescent="0.25">
      <c r="A87" s="294" t="s">
        <v>38</v>
      </c>
      <c r="B87" s="303" t="s">
        <v>39</v>
      </c>
      <c r="C87" s="296" t="s">
        <v>66</v>
      </c>
      <c r="D87" s="296">
        <v>50</v>
      </c>
      <c r="E87" s="301"/>
      <c r="F87" s="298">
        <f>D87*E87</f>
        <v>0</v>
      </c>
    </row>
    <row r="88" spans="1:6" ht="14.5" x14ac:dyDescent="0.25">
      <c r="A88" s="294" t="s">
        <v>241</v>
      </c>
      <c r="B88" s="303" t="s">
        <v>410</v>
      </c>
      <c r="C88" s="296" t="s">
        <v>432</v>
      </c>
      <c r="D88" s="296">
        <v>70</v>
      </c>
      <c r="E88" s="301"/>
      <c r="F88" s="298">
        <f>D88*E88</f>
        <v>0</v>
      </c>
    </row>
    <row r="89" spans="1:6" ht="14.5" x14ac:dyDescent="0.25">
      <c r="A89" s="294" t="s">
        <v>54</v>
      </c>
      <c r="B89" s="303" t="s">
        <v>50</v>
      </c>
      <c r="C89" s="296" t="s">
        <v>432</v>
      </c>
      <c r="D89" s="296">
        <v>25</v>
      </c>
      <c r="E89" s="301"/>
      <c r="F89" s="298">
        <f>D89*E89</f>
        <v>0</v>
      </c>
    </row>
    <row r="90" spans="1:6" x14ac:dyDescent="0.25">
      <c r="A90" s="294"/>
      <c r="B90" s="303"/>
      <c r="C90" s="296"/>
      <c r="D90" s="296"/>
      <c r="E90" s="301"/>
      <c r="F90" s="298"/>
    </row>
    <row r="91" spans="1:6" ht="13" x14ac:dyDescent="0.25">
      <c r="A91" s="294"/>
      <c r="B91" s="295" t="s">
        <v>133</v>
      </c>
      <c r="C91" s="296"/>
      <c r="D91" s="296"/>
      <c r="E91" s="301"/>
      <c r="F91" s="298"/>
    </row>
    <row r="92" spans="1:6" x14ac:dyDescent="0.25">
      <c r="A92" s="294"/>
      <c r="B92" s="303"/>
      <c r="C92" s="296"/>
      <c r="D92" s="296"/>
      <c r="E92" s="301"/>
      <c r="F92" s="298"/>
    </row>
    <row r="93" spans="1:6" ht="25" x14ac:dyDescent="0.25">
      <c r="A93" s="294"/>
      <c r="B93" s="304" t="s">
        <v>347</v>
      </c>
      <c r="C93" s="296"/>
      <c r="D93" s="296"/>
      <c r="E93" s="334"/>
      <c r="F93" s="335"/>
    </row>
    <row r="94" spans="1:6" x14ac:dyDescent="0.25">
      <c r="A94" s="294"/>
      <c r="B94" s="304"/>
      <c r="C94" s="296"/>
      <c r="D94" s="296"/>
      <c r="E94" s="334"/>
      <c r="F94" s="335"/>
    </row>
    <row r="95" spans="1:6" x14ac:dyDescent="0.25">
      <c r="A95" s="294" t="s">
        <v>80</v>
      </c>
      <c r="B95" s="303" t="s">
        <v>58</v>
      </c>
      <c r="C95" s="296" t="s">
        <v>68</v>
      </c>
      <c r="D95" s="296">
        <v>4</v>
      </c>
      <c r="E95" s="334"/>
      <c r="F95" s="298">
        <f>D95*E95</f>
        <v>0</v>
      </c>
    </row>
    <row r="96" spans="1:6" x14ac:dyDescent="0.25">
      <c r="A96" s="294"/>
      <c r="B96" s="303"/>
      <c r="C96" s="296"/>
      <c r="D96" s="296"/>
      <c r="E96" s="334"/>
      <c r="F96" s="335"/>
    </row>
    <row r="97" spans="1:6" ht="25" x14ac:dyDescent="0.25">
      <c r="A97" s="294" t="s">
        <v>349</v>
      </c>
      <c r="B97" s="336" t="s">
        <v>348</v>
      </c>
      <c r="C97" s="296" t="s">
        <v>432</v>
      </c>
      <c r="D97" s="296">
        <v>60</v>
      </c>
      <c r="E97" s="334"/>
      <c r="F97" s="298">
        <f>D97*E97</f>
        <v>0</v>
      </c>
    </row>
    <row r="98" spans="1:6" x14ac:dyDescent="0.25">
      <c r="A98" s="294"/>
      <c r="B98" s="336"/>
      <c r="C98" s="296"/>
      <c r="D98" s="296"/>
      <c r="E98" s="334"/>
      <c r="F98" s="298"/>
    </row>
    <row r="99" spans="1:6" ht="13" x14ac:dyDescent="0.25">
      <c r="A99" s="329"/>
      <c r="B99" s="295" t="s">
        <v>350</v>
      </c>
      <c r="C99" s="296"/>
      <c r="D99" s="296"/>
      <c r="E99" s="334"/>
      <c r="F99" s="298"/>
    </row>
    <row r="100" spans="1:6" x14ac:dyDescent="0.25">
      <c r="A100" s="294"/>
      <c r="B100" s="303"/>
      <c r="C100" s="296"/>
      <c r="D100" s="296"/>
      <c r="E100" s="334"/>
      <c r="F100" s="298"/>
    </row>
    <row r="101" spans="1:6" ht="14.5" x14ac:dyDescent="0.25">
      <c r="A101" s="331" t="s">
        <v>1019</v>
      </c>
      <c r="B101" s="309" t="s">
        <v>1089</v>
      </c>
      <c r="C101" s="296" t="s">
        <v>432</v>
      </c>
      <c r="D101" s="296">
        <v>121</v>
      </c>
      <c r="E101" s="334"/>
      <c r="F101" s="298">
        <f>D101*E101</f>
        <v>0</v>
      </c>
    </row>
    <row r="102" spans="1:6" x14ac:dyDescent="0.25">
      <c r="A102" s="294"/>
      <c r="B102" s="303"/>
      <c r="C102" s="296"/>
      <c r="D102" s="296"/>
      <c r="E102" s="301"/>
      <c r="F102" s="325"/>
    </row>
    <row r="103" spans="1:6" ht="13" x14ac:dyDescent="0.3">
      <c r="A103" s="294"/>
      <c r="B103" s="311" t="s">
        <v>101</v>
      </c>
      <c r="C103" s="296"/>
      <c r="D103" s="296"/>
      <c r="E103" s="337"/>
      <c r="F103" s="298"/>
    </row>
    <row r="104" spans="1:6" ht="13" x14ac:dyDescent="0.3">
      <c r="A104" s="294"/>
      <c r="B104" s="303"/>
      <c r="C104" s="296"/>
      <c r="D104" s="296"/>
      <c r="E104" s="337"/>
      <c r="F104" s="298"/>
    </row>
    <row r="105" spans="1:6" ht="13" x14ac:dyDescent="0.25">
      <c r="A105" s="294"/>
      <c r="B105" s="311" t="s">
        <v>102</v>
      </c>
      <c r="C105" s="296"/>
      <c r="D105" s="296"/>
      <c r="E105" s="334"/>
      <c r="F105" s="298"/>
    </row>
    <row r="106" spans="1:6" x14ac:dyDescent="0.25">
      <c r="A106" s="294"/>
      <c r="B106" s="303"/>
      <c r="C106" s="303"/>
      <c r="D106" s="303"/>
      <c r="E106" s="334"/>
      <c r="F106" s="335"/>
    </row>
    <row r="107" spans="1:6" ht="13" x14ac:dyDescent="0.25">
      <c r="A107" s="294"/>
      <c r="B107" s="295" t="s">
        <v>70</v>
      </c>
      <c r="C107" s="296"/>
      <c r="D107" s="296"/>
      <c r="E107" s="334"/>
      <c r="F107" s="298"/>
    </row>
    <row r="108" spans="1:6" x14ac:dyDescent="0.25">
      <c r="A108" s="294"/>
      <c r="B108" s="303"/>
      <c r="C108" s="296"/>
      <c r="D108" s="296"/>
      <c r="E108" s="334"/>
      <c r="F108" s="298"/>
    </row>
    <row r="109" spans="1:6" ht="37.5" x14ac:dyDescent="0.25">
      <c r="A109" s="294"/>
      <c r="B109" s="304" t="s">
        <v>302</v>
      </c>
      <c r="C109" s="296"/>
      <c r="D109" s="296"/>
      <c r="E109" s="334"/>
      <c r="F109" s="298"/>
    </row>
    <row r="110" spans="1:6" ht="13" x14ac:dyDescent="0.3">
      <c r="A110" s="294"/>
      <c r="B110" s="303"/>
      <c r="C110" s="296"/>
      <c r="D110" s="296"/>
      <c r="E110" s="337"/>
      <c r="F110" s="298"/>
    </row>
    <row r="111" spans="1:6" x14ac:dyDescent="0.25">
      <c r="A111" s="294" t="s">
        <v>1062</v>
      </c>
      <c r="B111" s="454" t="s">
        <v>740</v>
      </c>
      <c r="C111" s="296" t="s">
        <v>294</v>
      </c>
      <c r="D111" s="296">
        <v>3</v>
      </c>
      <c r="E111" s="301"/>
      <c r="F111" s="298">
        <f>D111*E111</f>
        <v>0</v>
      </c>
    </row>
    <row r="112" spans="1:6" x14ac:dyDescent="0.25">
      <c r="A112" s="44"/>
      <c r="B112" s="43"/>
      <c r="C112" s="41"/>
      <c r="D112" s="41"/>
      <c r="E112" s="334"/>
      <c r="F112" s="298"/>
    </row>
    <row r="113" spans="1:6" ht="13" x14ac:dyDescent="0.25">
      <c r="A113" s="294"/>
      <c r="B113" s="295" t="s">
        <v>139</v>
      </c>
      <c r="C113" s="296"/>
      <c r="D113" s="296"/>
      <c r="E113" s="334"/>
      <c r="F113" s="298"/>
    </row>
    <row r="114" spans="1:6" ht="13" x14ac:dyDescent="0.25">
      <c r="A114" s="294"/>
      <c r="B114" s="295"/>
      <c r="C114" s="296"/>
      <c r="D114" s="296"/>
      <c r="E114" s="334"/>
      <c r="F114" s="298"/>
    </row>
    <row r="115" spans="1:6" ht="44" customHeight="1" x14ac:dyDescent="0.25">
      <c r="A115" s="294"/>
      <c r="B115" s="305" t="s">
        <v>703</v>
      </c>
      <c r="C115" s="296"/>
      <c r="D115" s="296"/>
      <c r="E115" s="334"/>
      <c r="F115" s="298"/>
    </row>
    <row r="116" spans="1:6" ht="13" x14ac:dyDescent="0.3">
      <c r="A116" s="294"/>
      <c r="B116" s="295"/>
      <c r="C116" s="296"/>
      <c r="D116" s="296"/>
      <c r="E116" s="337"/>
      <c r="F116" s="298"/>
    </row>
    <row r="117" spans="1:6" x14ac:dyDescent="0.25">
      <c r="A117" s="294" t="s">
        <v>1090</v>
      </c>
      <c r="B117" s="454" t="s">
        <v>740</v>
      </c>
      <c r="C117" s="296" t="s">
        <v>294</v>
      </c>
      <c r="D117" s="296">
        <v>2</v>
      </c>
      <c r="E117" s="338"/>
      <c r="F117" s="298">
        <f>D117*E117</f>
        <v>0</v>
      </c>
    </row>
    <row r="118" spans="1:6" x14ac:dyDescent="0.25">
      <c r="A118" s="294"/>
      <c r="B118" s="303"/>
      <c r="C118" s="296"/>
      <c r="D118" s="296"/>
      <c r="E118" s="338"/>
      <c r="F118" s="298"/>
    </row>
    <row r="119" spans="1:6" ht="13" x14ac:dyDescent="0.25">
      <c r="A119" s="294"/>
      <c r="B119" s="295" t="s">
        <v>1091</v>
      </c>
      <c r="C119" s="296"/>
      <c r="D119" s="296"/>
      <c r="E119" s="338"/>
      <c r="F119" s="298"/>
    </row>
    <row r="120" spans="1:6" ht="13" x14ac:dyDescent="0.25">
      <c r="A120" s="294"/>
      <c r="B120" s="295"/>
      <c r="C120" s="296"/>
      <c r="D120" s="296"/>
      <c r="E120" s="338"/>
      <c r="F120" s="298"/>
    </row>
    <row r="121" spans="1:6" x14ac:dyDescent="0.25">
      <c r="A121" s="294" t="s">
        <v>1092</v>
      </c>
      <c r="B121" s="454" t="s">
        <v>1560</v>
      </c>
      <c r="C121" s="296" t="s">
        <v>294</v>
      </c>
      <c r="D121" s="296">
        <v>1</v>
      </c>
      <c r="E121" s="439"/>
      <c r="F121" s="298">
        <f>D121*E121</f>
        <v>0</v>
      </c>
    </row>
    <row r="122" spans="1:6" x14ac:dyDescent="0.25">
      <c r="A122" s="294"/>
      <c r="B122" s="303"/>
      <c r="C122" s="296"/>
      <c r="D122" s="296"/>
      <c r="E122" s="338"/>
      <c r="F122" s="298"/>
    </row>
    <row r="123" spans="1:6" x14ac:dyDescent="0.25">
      <c r="A123" s="294"/>
      <c r="B123" s="336"/>
      <c r="C123" s="296"/>
      <c r="D123" s="296"/>
      <c r="E123" s="301"/>
      <c r="F123" s="298"/>
    </row>
    <row r="124" spans="1:6" ht="13" thickBot="1" x14ac:dyDescent="0.3">
      <c r="A124" s="320"/>
      <c r="B124" s="321"/>
      <c r="C124" s="322"/>
      <c r="D124" s="322" t="s">
        <v>119</v>
      </c>
      <c r="E124" s="323"/>
      <c r="F124" s="324">
        <f>SUM(F84:F123)</f>
        <v>0</v>
      </c>
    </row>
    <row r="125" spans="1:6" ht="26.5" thickBot="1" x14ac:dyDescent="0.3">
      <c r="A125" s="800" t="s">
        <v>72</v>
      </c>
      <c r="B125" s="801" t="s">
        <v>73</v>
      </c>
      <c r="C125" s="801" t="s">
        <v>74</v>
      </c>
      <c r="D125" s="801" t="s">
        <v>75</v>
      </c>
      <c r="E125" s="821" t="s">
        <v>1446</v>
      </c>
      <c r="F125" s="822" t="s">
        <v>1443</v>
      </c>
    </row>
    <row r="126" spans="1:6" ht="13" x14ac:dyDescent="0.3">
      <c r="A126" s="306"/>
      <c r="B126" s="307"/>
      <c r="C126" s="307"/>
      <c r="D126" s="307"/>
      <c r="E126" s="332"/>
      <c r="F126" s="333"/>
    </row>
    <row r="127" spans="1:6" ht="13" x14ac:dyDescent="0.25">
      <c r="A127" s="294"/>
      <c r="B127" s="311" t="s">
        <v>134</v>
      </c>
      <c r="C127" s="296"/>
      <c r="D127" s="296"/>
      <c r="E127" s="301"/>
      <c r="F127" s="298"/>
    </row>
    <row r="128" spans="1:6" ht="13" x14ac:dyDescent="0.3">
      <c r="A128" s="306"/>
      <c r="B128" s="307"/>
      <c r="C128" s="307"/>
      <c r="D128" s="307"/>
      <c r="E128" s="301"/>
      <c r="F128" s="298"/>
    </row>
    <row r="129" spans="1:6" ht="50" x14ac:dyDescent="0.25">
      <c r="A129" s="294"/>
      <c r="B129" s="339" t="s">
        <v>704</v>
      </c>
      <c r="C129" s="296"/>
      <c r="D129" s="296"/>
      <c r="E129" s="301"/>
      <c r="F129" s="298"/>
    </row>
    <row r="130" spans="1:6" x14ac:dyDescent="0.25">
      <c r="A130" s="294"/>
      <c r="B130" s="304"/>
      <c r="C130" s="296"/>
      <c r="D130" s="296"/>
      <c r="E130" s="301"/>
      <c r="F130" s="298"/>
    </row>
    <row r="131" spans="1:6" x14ac:dyDescent="0.25">
      <c r="A131" s="294" t="s">
        <v>652</v>
      </c>
      <c r="B131" s="463" t="s">
        <v>672</v>
      </c>
      <c r="C131" s="296" t="s">
        <v>294</v>
      </c>
      <c r="D131" s="296">
        <v>1</v>
      </c>
      <c r="E131" s="301"/>
      <c r="F131" s="298">
        <f>D131*E131</f>
        <v>0</v>
      </c>
    </row>
    <row r="132" spans="1:6" x14ac:dyDescent="0.25">
      <c r="A132" s="294"/>
      <c r="B132" s="303"/>
      <c r="C132" s="296"/>
      <c r="D132" s="296"/>
      <c r="E132" s="338"/>
      <c r="F132" s="298"/>
    </row>
    <row r="133" spans="1:6" ht="50.5" x14ac:dyDescent="0.3">
      <c r="A133" s="294"/>
      <c r="B133" s="339" t="s">
        <v>705</v>
      </c>
      <c r="C133" s="296"/>
      <c r="D133" s="296"/>
      <c r="E133" s="337"/>
      <c r="F133" s="335"/>
    </row>
    <row r="134" spans="1:6" ht="13" x14ac:dyDescent="0.3">
      <c r="A134" s="294"/>
      <c r="B134" s="336"/>
      <c r="C134" s="296"/>
      <c r="D134" s="296"/>
      <c r="E134" s="337"/>
      <c r="F134" s="298"/>
    </row>
    <row r="135" spans="1:6" x14ac:dyDescent="0.25">
      <c r="A135" s="294" t="s">
        <v>651</v>
      </c>
      <c r="B135" s="463" t="s">
        <v>1247</v>
      </c>
      <c r="C135" s="296" t="s">
        <v>294</v>
      </c>
      <c r="D135" s="296">
        <v>2</v>
      </c>
      <c r="E135" s="438"/>
      <c r="F135" s="440">
        <f>D135*E135</f>
        <v>0</v>
      </c>
    </row>
    <row r="136" spans="1:6" x14ac:dyDescent="0.25">
      <c r="A136" s="294" t="s">
        <v>660</v>
      </c>
      <c r="B136" s="463" t="s">
        <v>1561</v>
      </c>
      <c r="C136" s="296" t="s">
        <v>294</v>
      </c>
      <c r="D136" s="296">
        <v>1</v>
      </c>
      <c r="E136" s="439"/>
      <c r="F136" s="440">
        <f>D136*E136</f>
        <v>0</v>
      </c>
    </row>
    <row r="137" spans="1:6" x14ac:dyDescent="0.25">
      <c r="A137" s="294" t="s">
        <v>661</v>
      </c>
      <c r="B137" s="463" t="s">
        <v>1562</v>
      </c>
      <c r="C137" s="296" t="s">
        <v>294</v>
      </c>
      <c r="D137" s="296">
        <v>1</v>
      </c>
      <c r="E137" s="439"/>
      <c r="F137" s="440">
        <f>D137*E137</f>
        <v>0</v>
      </c>
    </row>
    <row r="138" spans="1:6" x14ac:dyDescent="0.25">
      <c r="A138" s="294"/>
      <c r="B138" s="336"/>
      <c r="C138" s="296"/>
      <c r="D138" s="296"/>
      <c r="E138" s="338"/>
      <c r="F138" s="298"/>
    </row>
    <row r="139" spans="1:6" ht="13" x14ac:dyDescent="0.25">
      <c r="A139" s="294"/>
      <c r="B139" s="295" t="s">
        <v>76</v>
      </c>
      <c r="C139" s="296"/>
      <c r="D139" s="296"/>
      <c r="E139" s="338"/>
      <c r="F139" s="298"/>
    </row>
    <row r="140" spans="1:6" x14ac:dyDescent="0.25">
      <c r="A140" s="294"/>
      <c r="B140" s="304"/>
      <c r="C140" s="296"/>
      <c r="D140" s="296"/>
      <c r="E140" s="338"/>
      <c r="F140" s="298"/>
    </row>
    <row r="141" spans="1:6" ht="52.5" customHeight="1" x14ac:dyDescent="0.25">
      <c r="A141" s="294"/>
      <c r="B141" s="339" t="s">
        <v>1093</v>
      </c>
      <c r="C141" s="296"/>
      <c r="D141" s="296"/>
      <c r="E141" s="338"/>
      <c r="F141" s="298"/>
    </row>
    <row r="142" spans="1:6" x14ac:dyDescent="0.25">
      <c r="A142" s="294"/>
      <c r="B142" s="303"/>
      <c r="C142" s="296"/>
      <c r="D142" s="296"/>
      <c r="E142" s="338"/>
      <c r="F142" s="298"/>
    </row>
    <row r="143" spans="1:6" x14ac:dyDescent="0.25">
      <c r="A143" s="453" t="s">
        <v>1564</v>
      </c>
      <c r="B143" s="454" t="s">
        <v>1072</v>
      </c>
      <c r="C143" s="296" t="s">
        <v>294</v>
      </c>
      <c r="D143" s="296">
        <v>2</v>
      </c>
      <c r="E143" s="439"/>
      <c r="F143" s="298">
        <f>D143*E143</f>
        <v>0</v>
      </c>
    </row>
    <row r="144" spans="1:6" x14ac:dyDescent="0.25">
      <c r="A144" s="453" t="s">
        <v>1565</v>
      </c>
      <c r="B144" s="454" t="s">
        <v>1563</v>
      </c>
      <c r="C144" s="296" t="s">
        <v>294</v>
      </c>
      <c r="D144" s="296">
        <v>1</v>
      </c>
      <c r="E144" s="439"/>
      <c r="F144" s="298">
        <f>D144*E144</f>
        <v>0</v>
      </c>
    </row>
    <row r="145" spans="1:6" ht="13" x14ac:dyDescent="0.3">
      <c r="A145" s="306"/>
      <c r="B145" s="307"/>
      <c r="C145" s="307"/>
      <c r="D145" s="307"/>
      <c r="E145" s="340"/>
      <c r="F145" s="333"/>
    </row>
    <row r="146" spans="1:6" x14ac:dyDescent="0.25">
      <c r="A146" s="294"/>
      <c r="B146" s="339"/>
      <c r="C146" s="296"/>
      <c r="D146" s="296"/>
      <c r="E146" s="338"/>
      <c r="F146" s="298"/>
    </row>
    <row r="147" spans="1:6" ht="13" x14ac:dyDescent="0.3">
      <c r="A147" s="294"/>
      <c r="B147" s="304"/>
      <c r="C147" s="296"/>
      <c r="D147" s="296"/>
      <c r="E147" s="337"/>
      <c r="F147" s="298"/>
    </row>
    <row r="148" spans="1:6" ht="13" x14ac:dyDescent="0.3">
      <c r="A148" s="294"/>
      <c r="B148" s="336"/>
      <c r="C148" s="296"/>
      <c r="D148" s="296"/>
      <c r="E148" s="337"/>
      <c r="F148" s="298"/>
    </row>
    <row r="149" spans="1:6" ht="13" x14ac:dyDescent="0.3">
      <c r="A149" s="294"/>
      <c r="B149" s="336"/>
      <c r="C149" s="296"/>
      <c r="D149" s="296"/>
      <c r="E149" s="337"/>
      <c r="F149" s="298"/>
    </row>
    <row r="150" spans="1:6" ht="13" x14ac:dyDescent="0.3">
      <c r="A150" s="294"/>
      <c r="B150" s="303"/>
      <c r="C150" s="296"/>
      <c r="D150" s="296"/>
      <c r="E150" s="337"/>
      <c r="F150" s="298"/>
    </row>
    <row r="151" spans="1:6" ht="13" x14ac:dyDescent="0.3">
      <c r="A151" s="294"/>
      <c r="B151" s="303"/>
      <c r="C151" s="296"/>
      <c r="D151" s="296"/>
      <c r="E151" s="337"/>
      <c r="F151" s="298"/>
    </row>
    <row r="152" spans="1:6" ht="13" x14ac:dyDescent="0.3">
      <c r="A152" s="294"/>
      <c r="B152" s="303"/>
      <c r="C152" s="296"/>
      <c r="D152" s="296"/>
      <c r="E152" s="337"/>
      <c r="F152" s="298"/>
    </row>
    <row r="153" spans="1:6" ht="13" x14ac:dyDescent="0.3">
      <c r="A153" s="294"/>
      <c r="B153" s="303"/>
      <c r="C153" s="296"/>
      <c r="D153" s="296"/>
      <c r="E153" s="337"/>
      <c r="F153" s="298"/>
    </row>
    <row r="154" spans="1:6" ht="13" x14ac:dyDescent="0.3">
      <c r="A154" s="294"/>
      <c r="B154" s="303"/>
      <c r="C154" s="296"/>
      <c r="D154" s="296"/>
      <c r="E154" s="337"/>
      <c r="F154" s="298"/>
    </row>
    <row r="155" spans="1:6" ht="13" x14ac:dyDescent="0.3">
      <c r="A155" s="294"/>
      <c r="B155" s="303"/>
      <c r="C155" s="296"/>
      <c r="D155" s="296"/>
      <c r="E155" s="337"/>
      <c r="F155" s="298"/>
    </row>
    <row r="156" spans="1:6" ht="13" x14ac:dyDescent="0.3">
      <c r="A156" s="294"/>
      <c r="B156" s="303"/>
      <c r="C156" s="296"/>
      <c r="D156" s="296"/>
      <c r="E156" s="337"/>
      <c r="F156" s="298"/>
    </row>
    <row r="157" spans="1:6" ht="13" x14ac:dyDescent="0.3">
      <c r="A157" s="294"/>
      <c r="B157" s="303"/>
      <c r="C157" s="296"/>
      <c r="D157" s="296"/>
      <c r="E157" s="337"/>
      <c r="F157" s="298"/>
    </row>
    <row r="158" spans="1:6" ht="13" x14ac:dyDescent="0.3">
      <c r="A158" s="294"/>
      <c r="B158" s="303"/>
      <c r="C158" s="296"/>
      <c r="D158" s="296"/>
      <c r="E158" s="337"/>
      <c r="F158" s="298"/>
    </row>
    <row r="159" spans="1:6" ht="13" x14ac:dyDescent="0.3">
      <c r="A159" s="294"/>
      <c r="B159" s="303"/>
      <c r="C159" s="296"/>
      <c r="D159" s="296"/>
      <c r="E159" s="337"/>
      <c r="F159" s="298"/>
    </row>
    <row r="160" spans="1:6" ht="13" x14ac:dyDescent="0.3">
      <c r="A160" s="294"/>
      <c r="B160" s="303"/>
      <c r="C160" s="296"/>
      <c r="D160" s="296"/>
      <c r="E160" s="337"/>
      <c r="F160" s="298"/>
    </row>
    <row r="161" spans="1:6" ht="13" x14ac:dyDescent="0.3">
      <c r="A161" s="294"/>
      <c r="B161" s="303"/>
      <c r="C161" s="296"/>
      <c r="D161" s="296"/>
      <c r="E161" s="337"/>
      <c r="F161" s="298"/>
    </row>
    <row r="162" spans="1:6" ht="13" x14ac:dyDescent="0.3">
      <c r="A162" s="294"/>
      <c r="B162" s="303"/>
      <c r="C162" s="296"/>
      <c r="D162" s="296"/>
      <c r="E162" s="337"/>
      <c r="F162" s="298"/>
    </row>
    <row r="163" spans="1:6" ht="13" x14ac:dyDescent="0.3">
      <c r="A163" s="294"/>
      <c r="B163" s="303"/>
      <c r="C163" s="296"/>
      <c r="D163" s="296"/>
      <c r="E163" s="337"/>
      <c r="F163" s="298"/>
    </row>
    <row r="164" spans="1:6" ht="13" x14ac:dyDescent="0.3">
      <c r="A164" s="294"/>
      <c r="B164" s="303"/>
      <c r="C164" s="296"/>
      <c r="D164" s="296"/>
      <c r="E164" s="337"/>
      <c r="F164" s="298"/>
    </row>
    <row r="165" spans="1:6" ht="13" x14ac:dyDescent="0.3">
      <c r="A165" s="294"/>
      <c r="B165" s="303"/>
      <c r="C165" s="296"/>
      <c r="D165" s="296"/>
      <c r="E165" s="337"/>
      <c r="F165" s="298"/>
    </row>
    <row r="166" spans="1:6" ht="13" thickBot="1" x14ac:dyDescent="0.3">
      <c r="A166" s="320"/>
      <c r="B166" s="321"/>
      <c r="C166" s="322"/>
      <c r="D166" s="322" t="s">
        <v>119</v>
      </c>
      <c r="E166" s="323"/>
      <c r="F166" s="324">
        <f>SUM(F128:F165)</f>
        <v>0</v>
      </c>
    </row>
    <row r="167" spans="1:6" ht="26.5" thickBot="1" x14ac:dyDescent="0.3">
      <c r="A167" s="800" t="s">
        <v>72</v>
      </c>
      <c r="B167" s="801" t="s">
        <v>73</v>
      </c>
      <c r="C167" s="801" t="s">
        <v>74</v>
      </c>
      <c r="D167" s="801" t="s">
        <v>75</v>
      </c>
      <c r="E167" s="821" t="s">
        <v>1446</v>
      </c>
      <c r="F167" s="822" t="s">
        <v>1443</v>
      </c>
    </row>
    <row r="168" spans="1:6" x14ac:dyDescent="0.25">
      <c r="A168" s="294"/>
      <c r="B168" s="303"/>
      <c r="C168" s="303"/>
      <c r="D168" s="303"/>
      <c r="E168" s="297"/>
      <c r="F168" s="298"/>
    </row>
    <row r="169" spans="1:6" ht="13" x14ac:dyDescent="0.25">
      <c r="A169" s="294"/>
      <c r="B169" s="311" t="s">
        <v>88</v>
      </c>
      <c r="C169" s="303"/>
      <c r="D169" s="303"/>
      <c r="E169" s="297"/>
      <c r="F169" s="298"/>
    </row>
    <row r="170" spans="1:6" x14ac:dyDescent="0.25">
      <c r="A170" s="294"/>
      <c r="B170" s="303"/>
      <c r="C170" s="303"/>
      <c r="D170" s="303"/>
      <c r="E170" s="297"/>
      <c r="F170" s="298"/>
    </row>
    <row r="171" spans="1:6" x14ac:dyDescent="0.25">
      <c r="A171" s="294"/>
      <c r="B171" s="303" t="s">
        <v>897</v>
      </c>
      <c r="C171" s="303"/>
      <c r="D171" s="303"/>
      <c r="E171" s="297"/>
      <c r="F171" s="298">
        <f>F42</f>
        <v>0</v>
      </c>
    </row>
    <row r="172" spans="1:6" x14ac:dyDescent="0.25">
      <c r="A172" s="294"/>
      <c r="B172" s="303"/>
      <c r="C172" s="303"/>
      <c r="D172" s="303"/>
      <c r="E172" s="297"/>
      <c r="F172" s="298"/>
    </row>
    <row r="173" spans="1:6" x14ac:dyDescent="0.25">
      <c r="A173" s="294"/>
      <c r="B173" s="303" t="s">
        <v>898</v>
      </c>
      <c r="C173" s="303"/>
      <c r="D173" s="303"/>
      <c r="E173" s="297"/>
      <c r="F173" s="298">
        <f>F80</f>
        <v>0</v>
      </c>
    </row>
    <row r="174" spans="1:6" ht="13" x14ac:dyDescent="0.25">
      <c r="A174" s="294"/>
      <c r="B174" s="295"/>
      <c r="C174" s="303"/>
      <c r="D174" s="303"/>
      <c r="E174" s="297"/>
      <c r="F174" s="298"/>
    </row>
    <row r="175" spans="1:6" x14ac:dyDescent="0.25">
      <c r="A175" s="294"/>
      <c r="B175" s="303" t="s">
        <v>899</v>
      </c>
      <c r="C175" s="303"/>
      <c r="D175" s="303"/>
      <c r="E175" s="297"/>
      <c r="F175" s="298">
        <f>F124</f>
        <v>0</v>
      </c>
    </row>
    <row r="176" spans="1:6" x14ac:dyDescent="0.25">
      <c r="A176" s="294"/>
      <c r="B176" s="304"/>
      <c r="C176" s="303"/>
      <c r="D176" s="303"/>
      <c r="E176" s="297"/>
      <c r="F176" s="298"/>
    </row>
    <row r="177" spans="1:6" x14ac:dyDescent="0.25">
      <c r="A177" s="294"/>
      <c r="B177" s="303" t="s">
        <v>1095</v>
      </c>
      <c r="C177" s="303"/>
      <c r="D177" s="303"/>
      <c r="E177" s="297"/>
      <c r="F177" s="298">
        <f>F166</f>
        <v>0</v>
      </c>
    </row>
    <row r="178" spans="1:6" x14ac:dyDescent="0.25">
      <c r="A178" s="294"/>
      <c r="B178" s="303"/>
      <c r="C178" s="303"/>
      <c r="D178" s="303"/>
      <c r="E178" s="297"/>
      <c r="F178" s="298"/>
    </row>
    <row r="179" spans="1:6" x14ac:dyDescent="0.25">
      <c r="A179" s="294"/>
      <c r="B179" s="303"/>
      <c r="C179" s="303"/>
      <c r="D179" s="303"/>
      <c r="E179" s="297"/>
      <c r="F179" s="298"/>
    </row>
    <row r="180" spans="1:6" x14ac:dyDescent="0.25">
      <c r="A180" s="294"/>
      <c r="B180" s="304"/>
      <c r="C180" s="303"/>
      <c r="D180" s="303"/>
      <c r="E180" s="297"/>
      <c r="F180" s="298"/>
    </row>
    <row r="181" spans="1:6" x14ac:dyDescent="0.25">
      <c r="A181" s="294"/>
      <c r="B181" s="303"/>
      <c r="C181" s="303"/>
      <c r="D181" s="303"/>
      <c r="E181" s="297"/>
      <c r="F181" s="298"/>
    </row>
    <row r="182" spans="1:6" x14ac:dyDescent="0.25">
      <c r="A182" s="294"/>
      <c r="B182" s="303"/>
      <c r="C182" s="303"/>
      <c r="D182" s="341"/>
      <c r="E182" s="297"/>
      <c r="F182" s="298"/>
    </row>
    <row r="183" spans="1:6" x14ac:dyDescent="0.25">
      <c r="A183" s="294"/>
      <c r="B183" s="303"/>
      <c r="C183" s="303"/>
      <c r="D183" s="303"/>
      <c r="E183" s="297"/>
      <c r="F183" s="298"/>
    </row>
    <row r="184" spans="1:6" ht="13" x14ac:dyDescent="0.25">
      <c r="A184" s="294"/>
      <c r="B184" s="295"/>
      <c r="C184" s="303"/>
      <c r="D184" s="303"/>
      <c r="E184" s="297"/>
      <c r="F184" s="298"/>
    </row>
    <row r="185" spans="1:6" x14ac:dyDescent="0.25">
      <c r="A185" s="294"/>
      <c r="B185" s="303"/>
      <c r="C185" s="303"/>
      <c r="D185" s="303"/>
      <c r="E185" s="297"/>
      <c r="F185" s="298"/>
    </row>
    <row r="186" spans="1:6" x14ac:dyDescent="0.25">
      <c r="A186" s="294"/>
      <c r="B186" s="304"/>
      <c r="C186" s="303"/>
      <c r="D186" s="303"/>
      <c r="E186" s="297"/>
      <c r="F186" s="298"/>
    </row>
    <row r="187" spans="1:6" x14ac:dyDescent="0.25">
      <c r="A187" s="294"/>
      <c r="B187" s="303"/>
      <c r="C187" s="303"/>
      <c r="D187" s="303"/>
      <c r="E187" s="297"/>
      <c r="F187" s="298"/>
    </row>
    <row r="188" spans="1:6" x14ac:dyDescent="0.25">
      <c r="A188" s="294"/>
      <c r="B188" s="303"/>
      <c r="C188" s="303"/>
      <c r="D188" s="341"/>
      <c r="E188" s="297"/>
      <c r="F188" s="298"/>
    </row>
    <row r="189" spans="1:6" x14ac:dyDescent="0.25">
      <c r="A189" s="294"/>
      <c r="B189" s="303"/>
      <c r="C189" s="303"/>
      <c r="D189" s="303"/>
      <c r="E189" s="297"/>
      <c r="F189" s="298"/>
    </row>
    <row r="190" spans="1:6" ht="13" x14ac:dyDescent="0.25">
      <c r="A190" s="294"/>
      <c r="B190" s="311"/>
      <c r="C190" s="303"/>
      <c r="D190" s="303"/>
      <c r="E190" s="297"/>
      <c r="F190" s="298"/>
    </row>
    <row r="191" spans="1:6" x14ac:dyDescent="0.25">
      <c r="A191" s="294"/>
      <c r="B191" s="336"/>
      <c r="C191" s="303"/>
      <c r="D191" s="303"/>
      <c r="E191" s="297"/>
      <c r="F191" s="298"/>
    </row>
    <row r="192" spans="1:6" ht="13" x14ac:dyDescent="0.25">
      <c r="A192" s="294"/>
      <c r="B192" s="311"/>
      <c r="C192" s="303"/>
      <c r="D192" s="303"/>
      <c r="E192" s="297"/>
      <c r="F192" s="298"/>
    </row>
    <row r="193" spans="1:6" x14ac:dyDescent="0.25">
      <c r="A193" s="294"/>
      <c r="B193" s="336"/>
      <c r="C193" s="303"/>
      <c r="D193" s="303"/>
      <c r="E193" s="297"/>
      <c r="F193" s="298"/>
    </row>
    <row r="194" spans="1:6" ht="13" x14ac:dyDescent="0.25">
      <c r="A194" s="294"/>
      <c r="B194" s="311"/>
      <c r="C194" s="303"/>
      <c r="D194" s="303"/>
      <c r="E194" s="297"/>
      <c r="F194" s="298"/>
    </row>
    <row r="195" spans="1:6" ht="13" x14ac:dyDescent="0.25">
      <c r="A195" s="294"/>
      <c r="B195" s="311"/>
      <c r="C195" s="303"/>
      <c r="D195" s="303"/>
      <c r="E195" s="297"/>
      <c r="F195" s="298"/>
    </row>
    <row r="196" spans="1:6" ht="13" x14ac:dyDescent="0.25">
      <c r="A196" s="294"/>
      <c r="B196" s="311"/>
      <c r="C196" s="303"/>
      <c r="D196" s="303"/>
      <c r="E196" s="297"/>
      <c r="F196" s="298"/>
    </row>
    <row r="197" spans="1:6" x14ac:dyDescent="0.25">
      <c r="A197" s="294"/>
      <c r="B197" s="304"/>
      <c r="C197" s="303"/>
      <c r="D197" s="303"/>
      <c r="E197" s="297"/>
      <c r="F197" s="298"/>
    </row>
    <row r="198" spans="1:6" x14ac:dyDescent="0.25">
      <c r="A198" s="294"/>
      <c r="B198" s="336"/>
      <c r="C198" s="303"/>
      <c r="D198" s="303"/>
      <c r="E198" s="297"/>
      <c r="F198" s="298"/>
    </row>
    <row r="199" spans="1:6" x14ac:dyDescent="0.25">
      <c r="A199" s="294"/>
      <c r="B199" s="336"/>
      <c r="C199" s="303"/>
      <c r="D199" s="303"/>
      <c r="E199" s="297"/>
      <c r="F199" s="298"/>
    </row>
    <row r="200" spans="1:6" x14ac:dyDescent="0.25">
      <c r="A200" s="294"/>
      <c r="B200" s="336"/>
      <c r="C200" s="303"/>
      <c r="D200" s="303"/>
      <c r="E200" s="297"/>
      <c r="F200" s="298"/>
    </row>
    <row r="201" spans="1:6" x14ac:dyDescent="0.25">
      <c r="A201" s="294"/>
      <c r="B201" s="336"/>
      <c r="C201" s="303"/>
      <c r="D201" s="303"/>
      <c r="E201" s="297"/>
      <c r="F201" s="298"/>
    </row>
    <row r="202" spans="1:6" x14ac:dyDescent="0.25">
      <c r="A202" s="294"/>
      <c r="B202" s="336"/>
      <c r="C202" s="303"/>
      <c r="D202" s="303"/>
      <c r="E202" s="297"/>
      <c r="F202" s="298"/>
    </row>
    <row r="203" spans="1:6" x14ac:dyDescent="0.25">
      <c r="A203" s="294"/>
      <c r="B203" s="336"/>
      <c r="C203" s="303"/>
      <c r="D203" s="303"/>
      <c r="E203" s="297"/>
      <c r="F203" s="298"/>
    </row>
    <row r="204" spans="1:6" x14ac:dyDescent="0.25">
      <c r="A204" s="294"/>
      <c r="B204" s="336"/>
      <c r="C204" s="303"/>
      <c r="D204" s="303"/>
      <c r="E204" s="297"/>
      <c r="F204" s="298"/>
    </row>
    <row r="205" spans="1:6" x14ac:dyDescent="0.25">
      <c r="A205" s="294"/>
      <c r="B205" s="336"/>
      <c r="C205" s="303"/>
      <c r="D205" s="303"/>
      <c r="E205" s="297"/>
      <c r="F205" s="298"/>
    </row>
    <row r="206" spans="1:6" x14ac:dyDescent="0.25">
      <c r="A206" s="294"/>
      <c r="B206" s="336"/>
      <c r="C206" s="303"/>
      <c r="D206" s="303"/>
      <c r="E206" s="297"/>
      <c r="F206" s="298"/>
    </row>
    <row r="207" spans="1:6" x14ac:dyDescent="0.25">
      <c r="A207" s="294"/>
      <c r="B207" s="336"/>
      <c r="C207" s="303"/>
      <c r="D207" s="303"/>
      <c r="E207" s="297"/>
      <c r="F207" s="298"/>
    </row>
    <row r="208" spans="1:6" x14ac:dyDescent="0.25">
      <c r="A208" s="294"/>
      <c r="B208" s="336"/>
      <c r="C208" s="303"/>
      <c r="D208" s="303"/>
      <c r="E208" s="297"/>
      <c r="F208" s="298"/>
    </row>
    <row r="209" spans="1:6" x14ac:dyDescent="0.25">
      <c r="A209" s="294"/>
      <c r="B209" s="336"/>
      <c r="C209" s="303"/>
      <c r="D209" s="303"/>
      <c r="E209" s="297"/>
      <c r="F209" s="298"/>
    </row>
    <row r="210" spans="1:6" x14ac:dyDescent="0.25">
      <c r="A210" s="294"/>
      <c r="B210" s="336"/>
      <c r="C210" s="303"/>
      <c r="D210" s="303"/>
      <c r="E210" s="297"/>
      <c r="F210" s="298"/>
    </row>
    <row r="211" spans="1:6" x14ac:dyDescent="0.25">
      <c r="A211" s="294"/>
      <c r="B211" s="336"/>
      <c r="C211" s="303"/>
      <c r="D211" s="303"/>
      <c r="E211" s="297"/>
      <c r="F211" s="298"/>
    </row>
    <row r="212" spans="1:6" x14ac:dyDescent="0.25">
      <c r="A212" s="294"/>
      <c r="B212" s="336"/>
      <c r="C212" s="303"/>
      <c r="D212" s="303"/>
      <c r="E212" s="297"/>
      <c r="F212" s="298"/>
    </row>
    <row r="213" spans="1:6" ht="13" x14ac:dyDescent="0.25">
      <c r="A213" s="294"/>
      <c r="B213" s="311"/>
      <c r="C213" s="303"/>
      <c r="D213" s="303"/>
      <c r="E213" s="297"/>
      <c r="F213" s="298"/>
    </row>
    <row r="214" spans="1:6" x14ac:dyDescent="0.25">
      <c r="A214" s="294"/>
      <c r="B214" s="336"/>
      <c r="C214" s="303"/>
      <c r="D214" s="303"/>
      <c r="E214" s="297"/>
      <c r="F214" s="298"/>
    </row>
    <row r="215" spans="1:6" x14ac:dyDescent="0.25">
      <c r="A215" s="294"/>
      <c r="B215" s="304"/>
      <c r="C215" s="303"/>
      <c r="D215" s="303"/>
      <c r="E215" s="297"/>
      <c r="F215" s="298"/>
    </row>
    <row r="216" spans="1:6" x14ac:dyDescent="0.25">
      <c r="A216" s="294"/>
      <c r="B216" s="336"/>
      <c r="C216" s="303"/>
      <c r="D216" s="303"/>
      <c r="E216" s="297"/>
      <c r="F216" s="298"/>
    </row>
    <row r="217" spans="1:6" x14ac:dyDescent="0.25">
      <c r="A217" s="342"/>
      <c r="B217" s="43"/>
      <c r="C217" s="41"/>
      <c r="D217" s="41"/>
      <c r="E217" s="343"/>
      <c r="F217" s="344"/>
    </row>
    <row r="218" spans="1:6" ht="13" thickBot="1" x14ac:dyDescent="0.3">
      <c r="A218" s="320"/>
      <c r="B218" s="321"/>
      <c r="C218" s="322"/>
      <c r="D218" s="322" t="s">
        <v>89</v>
      </c>
      <c r="E218" s="323"/>
      <c r="F218" s="324">
        <f>SUM(F170:F217)</f>
        <v>0</v>
      </c>
    </row>
    <row r="219" spans="1:6" x14ac:dyDescent="0.25">
      <c r="E219" s="345"/>
      <c r="F219" s="33"/>
    </row>
    <row r="220" spans="1:6" x14ac:dyDescent="0.25">
      <c r="E220" s="345"/>
      <c r="F220" s="33"/>
    </row>
    <row r="221" spans="1:6" x14ac:dyDescent="0.25">
      <c r="E221" s="345"/>
      <c r="F221" s="33"/>
    </row>
    <row r="222" spans="1:6" x14ac:dyDescent="0.25">
      <c r="E222" s="345"/>
      <c r="F222" s="33"/>
    </row>
    <row r="223" spans="1:6" x14ac:dyDescent="0.25">
      <c r="E223" s="345"/>
      <c r="F223" s="33"/>
    </row>
    <row r="224" spans="1:6" x14ac:dyDescent="0.25">
      <c r="A224" s="6"/>
      <c r="B224" s="1"/>
      <c r="C224" s="4"/>
      <c r="D224" s="4"/>
      <c r="E224" s="346"/>
      <c r="F224" s="35"/>
    </row>
    <row r="225" spans="5:6" x14ac:dyDescent="0.25">
      <c r="E225" s="345"/>
      <c r="F225" s="33"/>
    </row>
    <row r="226" spans="5:6" x14ac:dyDescent="0.25">
      <c r="E226" s="345"/>
      <c r="F226" s="33"/>
    </row>
    <row r="227" spans="5:6" x14ac:dyDescent="0.25">
      <c r="E227" s="345"/>
      <c r="F227" s="33"/>
    </row>
    <row r="228" spans="5:6" x14ac:dyDescent="0.25">
      <c r="E228" s="345"/>
      <c r="F228" s="33"/>
    </row>
    <row r="229" spans="5:6" x14ac:dyDescent="0.25">
      <c r="E229" s="345"/>
      <c r="F229" s="33"/>
    </row>
    <row r="230" spans="5:6" x14ac:dyDescent="0.25">
      <c r="E230" s="345"/>
      <c r="F230" s="33"/>
    </row>
    <row r="231" spans="5:6" x14ac:dyDescent="0.25">
      <c r="E231" s="345"/>
      <c r="F231" s="33"/>
    </row>
    <row r="232" spans="5:6" x14ac:dyDescent="0.25">
      <c r="E232" s="345"/>
      <c r="F232" s="33"/>
    </row>
    <row r="233" spans="5:6" x14ac:dyDescent="0.25">
      <c r="E233" s="345"/>
      <c r="F233" s="33"/>
    </row>
    <row r="234" spans="5:6" x14ac:dyDescent="0.25">
      <c r="E234" s="345"/>
      <c r="F234" s="33"/>
    </row>
    <row r="235" spans="5:6" x14ac:dyDescent="0.25">
      <c r="E235" s="345"/>
      <c r="F235" s="33"/>
    </row>
    <row r="236" spans="5:6" x14ac:dyDescent="0.25">
      <c r="E236" s="345"/>
      <c r="F236" s="33"/>
    </row>
    <row r="237" spans="5:6" x14ac:dyDescent="0.25">
      <c r="E237" s="345"/>
      <c r="F237" s="33"/>
    </row>
    <row r="238" spans="5:6" x14ac:dyDescent="0.25">
      <c r="E238" s="345"/>
      <c r="F238" s="33"/>
    </row>
    <row r="239" spans="5:6" x14ac:dyDescent="0.25">
      <c r="E239" s="345"/>
      <c r="F239" s="33"/>
    </row>
    <row r="240" spans="5:6" x14ac:dyDescent="0.25">
      <c r="E240" s="345"/>
      <c r="F240" s="33"/>
    </row>
    <row r="241" spans="5:6" x14ac:dyDescent="0.25">
      <c r="E241" s="345"/>
      <c r="F241" s="33"/>
    </row>
    <row r="242" spans="5:6" x14ac:dyDescent="0.25">
      <c r="E242" s="345"/>
      <c r="F242" s="33"/>
    </row>
    <row r="243" spans="5:6" x14ac:dyDescent="0.25">
      <c r="E243" s="345"/>
      <c r="F243" s="33"/>
    </row>
    <row r="244" spans="5:6" x14ac:dyDescent="0.25">
      <c r="E244" s="345"/>
      <c r="F244" s="33"/>
    </row>
    <row r="245" spans="5:6" x14ac:dyDescent="0.25">
      <c r="E245" s="345"/>
      <c r="F245" s="33"/>
    </row>
    <row r="246" spans="5:6" x14ac:dyDescent="0.25">
      <c r="E246" s="345"/>
      <c r="F246" s="33"/>
    </row>
    <row r="247" spans="5:6" x14ac:dyDescent="0.25">
      <c r="E247" s="345"/>
      <c r="F247" s="33"/>
    </row>
    <row r="248" spans="5:6" x14ac:dyDescent="0.25">
      <c r="E248" s="345"/>
      <c r="F248" s="33"/>
    </row>
    <row r="249" spans="5:6" x14ac:dyDescent="0.25">
      <c r="E249" s="345"/>
      <c r="F249" s="33"/>
    </row>
    <row r="250" spans="5:6" x14ac:dyDescent="0.25">
      <c r="E250" s="345"/>
      <c r="F250" s="33"/>
    </row>
    <row r="251" spans="5:6" x14ac:dyDescent="0.25">
      <c r="E251" s="345"/>
      <c r="F251" s="33"/>
    </row>
    <row r="252" spans="5:6" x14ac:dyDescent="0.25">
      <c r="E252" s="345"/>
      <c r="F252" s="33"/>
    </row>
    <row r="253" spans="5:6" x14ac:dyDescent="0.25">
      <c r="E253" s="345"/>
      <c r="F253" s="33"/>
    </row>
    <row r="254" spans="5:6" x14ac:dyDescent="0.25">
      <c r="E254" s="345"/>
      <c r="F254" s="33"/>
    </row>
    <row r="255" spans="5:6" x14ac:dyDescent="0.25">
      <c r="E255" s="345"/>
      <c r="F255" s="33"/>
    </row>
    <row r="256" spans="5:6" x14ac:dyDescent="0.25">
      <c r="E256" s="345"/>
      <c r="F256" s="33"/>
    </row>
    <row r="257" spans="5:6" x14ac:dyDescent="0.25">
      <c r="E257" s="345"/>
      <c r="F257" s="33"/>
    </row>
    <row r="258" spans="5:6" x14ac:dyDescent="0.25">
      <c r="E258" s="345"/>
      <c r="F258" s="33"/>
    </row>
    <row r="259" spans="5:6" x14ac:dyDescent="0.25">
      <c r="E259" s="345"/>
      <c r="F259" s="33"/>
    </row>
    <row r="260" spans="5:6" x14ac:dyDescent="0.25">
      <c r="E260" s="345"/>
      <c r="F260" s="33"/>
    </row>
    <row r="261" spans="5:6" x14ac:dyDescent="0.25">
      <c r="E261" s="345"/>
      <c r="F261" s="33"/>
    </row>
    <row r="262" spans="5:6" x14ac:dyDescent="0.25">
      <c r="E262" s="345"/>
      <c r="F262" s="33"/>
    </row>
    <row r="263" spans="5:6" x14ac:dyDescent="0.25">
      <c r="E263" s="345"/>
      <c r="F263" s="33"/>
    </row>
    <row r="264" spans="5:6" x14ac:dyDescent="0.25">
      <c r="E264" s="345"/>
      <c r="F264" s="33"/>
    </row>
    <row r="265" spans="5:6" x14ac:dyDescent="0.25">
      <c r="E265" s="345"/>
      <c r="F265" s="33"/>
    </row>
    <row r="266" spans="5:6" x14ac:dyDescent="0.25">
      <c r="E266" s="345"/>
      <c r="F266" s="33"/>
    </row>
    <row r="267" spans="5:6" x14ac:dyDescent="0.25">
      <c r="E267" s="345"/>
      <c r="F267" s="33"/>
    </row>
    <row r="268" spans="5:6" x14ac:dyDescent="0.25">
      <c r="E268" s="345"/>
      <c r="F268" s="33"/>
    </row>
    <row r="269" spans="5:6" x14ac:dyDescent="0.25">
      <c r="E269" s="345"/>
      <c r="F269" s="33"/>
    </row>
    <row r="270" spans="5:6" x14ac:dyDescent="0.25">
      <c r="E270" s="345"/>
      <c r="F270" s="33"/>
    </row>
    <row r="271" spans="5:6" x14ac:dyDescent="0.25">
      <c r="E271" s="345"/>
      <c r="F271" s="33"/>
    </row>
    <row r="272" spans="5:6" x14ac:dyDescent="0.25">
      <c r="E272" s="345"/>
      <c r="F272" s="33"/>
    </row>
    <row r="273" spans="5:6" x14ac:dyDescent="0.25">
      <c r="E273" s="345"/>
      <c r="F273" s="33"/>
    </row>
    <row r="274" spans="5:6" x14ac:dyDescent="0.25">
      <c r="E274" s="345"/>
      <c r="F274" s="33"/>
    </row>
    <row r="275" spans="5:6" x14ac:dyDescent="0.25">
      <c r="E275" s="345"/>
      <c r="F275" s="33"/>
    </row>
    <row r="276" spans="5:6" x14ac:dyDescent="0.25">
      <c r="E276" s="345"/>
      <c r="F276" s="33"/>
    </row>
    <row r="277" spans="5:6" x14ac:dyDescent="0.25">
      <c r="E277" s="345"/>
      <c r="F277" s="33"/>
    </row>
    <row r="278" spans="5:6" x14ac:dyDescent="0.25">
      <c r="E278" s="345"/>
      <c r="F278" s="33"/>
    </row>
    <row r="279" spans="5:6" x14ac:dyDescent="0.25">
      <c r="E279" s="345"/>
      <c r="F279" s="33"/>
    </row>
    <row r="280" spans="5:6" x14ac:dyDescent="0.25">
      <c r="E280" s="345"/>
      <c r="F280" s="33"/>
    </row>
    <row r="281" spans="5:6" x14ac:dyDescent="0.25">
      <c r="E281" s="345"/>
      <c r="F281" s="33"/>
    </row>
    <row r="282" spans="5:6" x14ac:dyDescent="0.25">
      <c r="E282" s="345"/>
      <c r="F282" s="33"/>
    </row>
    <row r="283" spans="5:6" x14ac:dyDescent="0.25">
      <c r="E283" s="345"/>
      <c r="F283" s="33"/>
    </row>
    <row r="284" spans="5:6" x14ac:dyDescent="0.25">
      <c r="E284" s="345"/>
      <c r="F284" s="33"/>
    </row>
    <row r="285" spans="5:6" x14ac:dyDescent="0.25">
      <c r="E285" s="345"/>
      <c r="F285" s="33"/>
    </row>
    <row r="286" spans="5:6" x14ac:dyDescent="0.25">
      <c r="E286" s="345"/>
      <c r="F286" s="33"/>
    </row>
    <row r="287" spans="5:6" x14ac:dyDescent="0.25">
      <c r="E287" s="345"/>
      <c r="F287" s="33"/>
    </row>
    <row r="288" spans="5:6" x14ac:dyDescent="0.25">
      <c r="E288" s="345"/>
      <c r="F288" s="33"/>
    </row>
    <row r="289" spans="5:6" x14ac:dyDescent="0.25">
      <c r="E289" s="345"/>
      <c r="F289" s="33"/>
    </row>
    <row r="290" spans="5:6" x14ac:dyDescent="0.25">
      <c r="E290" s="345"/>
      <c r="F290" s="33"/>
    </row>
    <row r="291" spans="5:6" x14ac:dyDescent="0.25">
      <c r="E291" s="345"/>
      <c r="F291" s="33"/>
    </row>
    <row r="292" spans="5:6" x14ac:dyDescent="0.25">
      <c r="E292" s="345"/>
      <c r="F292" s="33"/>
    </row>
    <row r="293" spans="5:6" x14ac:dyDescent="0.25">
      <c r="E293" s="345"/>
      <c r="F293" s="33"/>
    </row>
    <row r="294" spans="5:6" x14ac:dyDescent="0.25">
      <c r="E294" s="345"/>
      <c r="F294" s="33"/>
    </row>
    <row r="295" spans="5:6" x14ac:dyDescent="0.25">
      <c r="E295" s="345"/>
      <c r="F295" s="33"/>
    </row>
    <row r="296" spans="5:6" x14ac:dyDescent="0.25">
      <c r="E296" s="345"/>
      <c r="F296" s="33"/>
    </row>
    <row r="297" spans="5:6" x14ac:dyDescent="0.25">
      <c r="E297" s="345"/>
      <c r="F297" s="33"/>
    </row>
    <row r="298" spans="5:6" x14ac:dyDescent="0.25">
      <c r="E298" s="345"/>
      <c r="F298" s="33"/>
    </row>
    <row r="299" spans="5:6" x14ac:dyDescent="0.25">
      <c r="E299" s="345"/>
      <c r="F299" s="33"/>
    </row>
    <row r="300" spans="5:6" x14ac:dyDescent="0.25">
      <c r="E300" s="345"/>
      <c r="F300" s="33"/>
    </row>
    <row r="301" spans="5:6" x14ac:dyDescent="0.25">
      <c r="E301" s="345"/>
      <c r="F301" s="33"/>
    </row>
    <row r="302" spans="5:6" x14ac:dyDescent="0.25">
      <c r="E302" s="345"/>
      <c r="F302" s="33"/>
    </row>
    <row r="303" spans="5:6" x14ac:dyDescent="0.25">
      <c r="E303" s="345"/>
      <c r="F303" s="33"/>
    </row>
    <row r="304" spans="5:6" x14ac:dyDescent="0.25">
      <c r="E304" s="345"/>
      <c r="F304" s="33"/>
    </row>
    <row r="305" spans="5:6" x14ac:dyDescent="0.25">
      <c r="E305" s="345"/>
      <c r="F305" s="33"/>
    </row>
    <row r="306" spans="5:6" x14ac:dyDescent="0.25">
      <c r="E306" s="345"/>
      <c r="F306" s="33"/>
    </row>
    <row r="307" spans="5:6" x14ac:dyDescent="0.25">
      <c r="E307" s="345"/>
      <c r="F307" s="33"/>
    </row>
    <row r="308" spans="5:6" x14ac:dyDescent="0.25">
      <c r="E308" s="345"/>
      <c r="F308" s="33"/>
    </row>
    <row r="309" spans="5:6" x14ac:dyDescent="0.25">
      <c r="E309" s="345"/>
      <c r="F309" s="33"/>
    </row>
    <row r="310" spans="5:6" x14ac:dyDescent="0.25">
      <c r="E310" s="345"/>
      <c r="F310" s="33"/>
    </row>
    <row r="311" spans="5:6" x14ac:dyDescent="0.25">
      <c r="E311" s="345"/>
      <c r="F311" s="33"/>
    </row>
    <row r="312" spans="5:6" x14ac:dyDescent="0.25">
      <c r="E312" s="345"/>
      <c r="F312" s="33"/>
    </row>
    <row r="313" spans="5:6" x14ac:dyDescent="0.25">
      <c r="E313" s="345"/>
      <c r="F313" s="33"/>
    </row>
    <row r="314" spans="5:6" x14ac:dyDescent="0.25">
      <c r="E314" s="345"/>
      <c r="F314" s="33"/>
    </row>
    <row r="315" spans="5:6" x14ac:dyDescent="0.25">
      <c r="E315" s="345"/>
      <c r="F315" s="33"/>
    </row>
    <row r="316" spans="5:6" x14ac:dyDescent="0.25">
      <c r="E316" s="345"/>
      <c r="F316" s="33"/>
    </row>
    <row r="317" spans="5:6" x14ac:dyDescent="0.25">
      <c r="E317" s="345"/>
      <c r="F317" s="33"/>
    </row>
    <row r="318" spans="5:6" x14ac:dyDescent="0.25">
      <c r="E318" s="345"/>
      <c r="F318" s="33"/>
    </row>
    <row r="319" spans="5:6" x14ac:dyDescent="0.25">
      <c r="E319" s="345"/>
      <c r="F319" s="33"/>
    </row>
    <row r="320" spans="5:6" x14ac:dyDescent="0.25">
      <c r="E320" s="345"/>
      <c r="F320" s="33"/>
    </row>
    <row r="321" spans="5:6" x14ac:dyDescent="0.25">
      <c r="E321" s="345"/>
      <c r="F321" s="33"/>
    </row>
    <row r="322" spans="5:6" x14ac:dyDescent="0.25">
      <c r="E322" s="345"/>
      <c r="F322" s="33"/>
    </row>
    <row r="323" spans="5:6" x14ac:dyDescent="0.25">
      <c r="E323" s="345"/>
      <c r="F323" s="33"/>
    </row>
    <row r="324" spans="5:6" x14ac:dyDescent="0.25">
      <c r="E324" s="345"/>
      <c r="F324" s="33"/>
    </row>
    <row r="325" spans="5:6" x14ac:dyDescent="0.25">
      <c r="E325" s="345"/>
      <c r="F325" s="33"/>
    </row>
    <row r="326" spans="5:6" x14ac:dyDescent="0.25">
      <c r="E326" s="345"/>
      <c r="F326" s="33"/>
    </row>
    <row r="327" spans="5:6" x14ac:dyDescent="0.25">
      <c r="E327" s="345"/>
      <c r="F327" s="33"/>
    </row>
    <row r="328" spans="5:6" x14ac:dyDescent="0.25">
      <c r="E328" s="345"/>
      <c r="F328" s="33"/>
    </row>
    <row r="329" spans="5:6" x14ac:dyDescent="0.25">
      <c r="E329" s="345"/>
      <c r="F329" s="33"/>
    </row>
    <row r="330" spans="5:6" x14ac:dyDescent="0.25">
      <c r="E330" s="345"/>
      <c r="F330" s="33"/>
    </row>
    <row r="331" spans="5:6" x14ac:dyDescent="0.25">
      <c r="E331" s="345"/>
      <c r="F331" s="33"/>
    </row>
    <row r="332" spans="5:6" x14ac:dyDescent="0.25">
      <c r="E332" s="345"/>
      <c r="F332" s="33"/>
    </row>
    <row r="333" spans="5:6" x14ac:dyDescent="0.25">
      <c r="E333" s="345"/>
      <c r="F333" s="33"/>
    </row>
    <row r="334" spans="5:6" x14ac:dyDescent="0.25">
      <c r="E334" s="345"/>
      <c r="F334" s="33"/>
    </row>
    <row r="335" spans="5:6" x14ac:dyDescent="0.25">
      <c r="E335" s="345"/>
      <c r="F335" s="33"/>
    </row>
    <row r="336" spans="5:6" x14ac:dyDescent="0.25">
      <c r="E336" s="345"/>
      <c r="F336" s="33"/>
    </row>
    <row r="337" spans="5:6" x14ac:dyDescent="0.25">
      <c r="E337" s="345"/>
      <c r="F337" s="33"/>
    </row>
    <row r="338" spans="5:6" x14ac:dyDescent="0.25">
      <c r="E338" s="345"/>
      <c r="F338" s="33"/>
    </row>
    <row r="339" spans="5:6" x14ac:dyDescent="0.25">
      <c r="E339" s="345"/>
      <c r="F339" s="33"/>
    </row>
    <row r="340" spans="5:6" x14ac:dyDescent="0.25">
      <c r="E340" s="345"/>
      <c r="F340" s="33"/>
    </row>
    <row r="341" spans="5:6" x14ac:dyDescent="0.25">
      <c r="E341" s="345"/>
      <c r="F341" s="33"/>
    </row>
    <row r="342" spans="5:6" x14ac:dyDescent="0.25">
      <c r="E342" s="345"/>
      <c r="F342" s="33"/>
    </row>
    <row r="343" spans="5:6" x14ac:dyDescent="0.25">
      <c r="E343" s="345"/>
      <c r="F343" s="33"/>
    </row>
    <row r="344" spans="5:6" x14ac:dyDescent="0.25">
      <c r="E344" s="345"/>
      <c r="F344" s="33"/>
    </row>
    <row r="345" spans="5:6" x14ac:dyDescent="0.25">
      <c r="E345" s="345"/>
      <c r="F345" s="33"/>
    </row>
    <row r="346" spans="5:6" x14ac:dyDescent="0.25">
      <c r="E346" s="345"/>
      <c r="F346" s="33"/>
    </row>
    <row r="347" spans="5:6" x14ac:dyDescent="0.25">
      <c r="E347" s="345"/>
      <c r="F347" s="33"/>
    </row>
    <row r="348" spans="5:6" x14ac:dyDescent="0.25">
      <c r="E348" s="345"/>
      <c r="F348" s="33"/>
    </row>
    <row r="349" spans="5:6" x14ac:dyDescent="0.25">
      <c r="E349" s="345"/>
      <c r="F349" s="33"/>
    </row>
    <row r="350" spans="5:6" x14ac:dyDescent="0.25">
      <c r="E350" s="345"/>
      <c r="F350" s="33"/>
    </row>
    <row r="351" spans="5:6" x14ac:dyDescent="0.25">
      <c r="E351" s="345"/>
      <c r="F351" s="33"/>
    </row>
    <row r="352" spans="5:6" x14ac:dyDescent="0.25">
      <c r="E352" s="345"/>
      <c r="F352" s="33"/>
    </row>
    <row r="353" spans="5:6" x14ac:dyDescent="0.25">
      <c r="E353" s="345"/>
      <c r="F353" s="33"/>
    </row>
    <row r="354" spans="5:6" x14ac:dyDescent="0.25">
      <c r="E354" s="345"/>
      <c r="F354" s="33"/>
    </row>
    <row r="355" spans="5:6" x14ac:dyDescent="0.25">
      <c r="E355" s="345"/>
      <c r="F355" s="33"/>
    </row>
    <row r="356" spans="5:6" x14ac:dyDescent="0.25">
      <c r="E356" s="345"/>
      <c r="F356" s="33"/>
    </row>
  </sheetData>
  <mergeCells count="2">
    <mergeCell ref="A1:F1"/>
    <mergeCell ref="A2:F2"/>
  </mergeCells>
  <phoneticPr fontId="6" type="noConversion"/>
  <pageMargins left="0.74803149606299213" right="0.74803149606299213" top="0.98425196850393704" bottom="0.98425196850393704" header="0.51181102362204722" footer="0.51181102362204722"/>
  <pageSetup paperSize="9" scale="83" orientation="portrait" r:id="rId1"/>
  <headerFooter alignWithMargins="0">
    <oddFooter>Page &amp;P of &amp;N</oddFooter>
  </headerFooter>
  <rowBreaks count="4" manualBreakCount="4">
    <brk id="42" max="16383" man="1"/>
    <brk id="80" max="16383" man="1"/>
    <brk id="124" max="16383" man="1"/>
    <brk id="16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view="pageBreakPreview" topLeftCell="A25" zoomScale="170" zoomScaleNormal="100" zoomScaleSheetLayoutView="170" workbookViewId="0">
      <selection activeCell="C26" sqref="C26"/>
    </sheetView>
  </sheetViews>
  <sheetFormatPr defaultRowHeight="12.5" x14ac:dyDescent="0.25"/>
  <cols>
    <col min="1" max="1" width="9.36328125" style="5" customWidth="1"/>
    <col min="2" max="2" width="35.36328125" customWidth="1"/>
    <col min="3" max="3" width="6.453125" customWidth="1"/>
    <col min="4" max="4" width="11.08984375" customWidth="1"/>
    <col min="5" max="5" width="12.6328125" style="690" customWidth="1"/>
    <col min="6" max="6" width="14.6328125" style="26" customWidth="1"/>
    <col min="7" max="7" width="10.36328125" customWidth="1"/>
    <col min="9" max="9" width="11.36328125" bestFit="1" customWidth="1"/>
    <col min="10" max="10" width="11.453125" bestFit="1" customWidth="1"/>
    <col min="257" max="257" width="9.36328125" customWidth="1"/>
    <col min="258" max="258" width="35.36328125" customWidth="1"/>
    <col min="259" max="259" width="6.453125" customWidth="1"/>
    <col min="260" max="260" width="9.54296875" customWidth="1"/>
    <col min="261" max="261" width="12.6328125" customWidth="1"/>
    <col min="262" max="262" width="14.6328125" customWidth="1"/>
    <col min="263" max="263" width="10.36328125" customWidth="1"/>
    <col min="513" max="513" width="9.36328125" customWidth="1"/>
    <col min="514" max="514" width="35.36328125" customWidth="1"/>
    <col min="515" max="515" width="6.453125" customWidth="1"/>
    <col min="516" max="516" width="9.54296875" customWidth="1"/>
    <col min="517" max="517" width="12.6328125" customWidth="1"/>
    <col min="518" max="518" width="14.6328125" customWidth="1"/>
    <col min="519" max="519" width="10.36328125" customWidth="1"/>
    <col min="769" max="769" width="9.36328125" customWidth="1"/>
    <col min="770" max="770" width="35.36328125" customWidth="1"/>
    <col min="771" max="771" width="6.453125" customWidth="1"/>
    <col min="772" max="772" width="9.54296875" customWidth="1"/>
    <col min="773" max="773" width="12.6328125" customWidth="1"/>
    <col min="774" max="774" width="14.6328125" customWidth="1"/>
    <col min="775" max="775" width="10.36328125" customWidth="1"/>
    <col min="1025" max="1025" width="9.36328125" customWidth="1"/>
    <col min="1026" max="1026" width="35.36328125" customWidth="1"/>
    <col min="1027" max="1027" width="6.453125" customWidth="1"/>
    <col min="1028" max="1028" width="9.54296875" customWidth="1"/>
    <col min="1029" max="1029" width="12.6328125" customWidth="1"/>
    <col min="1030" max="1030" width="14.6328125" customWidth="1"/>
    <col min="1031" max="1031" width="10.36328125" customWidth="1"/>
    <col min="1281" max="1281" width="9.36328125" customWidth="1"/>
    <col min="1282" max="1282" width="35.36328125" customWidth="1"/>
    <col min="1283" max="1283" width="6.453125" customWidth="1"/>
    <col min="1284" max="1284" width="9.54296875" customWidth="1"/>
    <col min="1285" max="1285" width="12.6328125" customWidth="1"/>
    <col min="1286" max="1286" width="14.6328125" customWidth="1"/>
    <col min="1287" max="1287" width="10.36328125" customWidth="1"/>
    <col min="1537" max="1537" width="9.36328125" customWidth="1"/>
    <col min="1538" max="1538" width="35.36328125" customWidth="1"/>
    <col min="1539" max="1539" width="6.453125" customWidth="1"/>
    <col min="1540" max="1540" width="9.54296875" customWidth="1"/>
    <col min="1541" max="1541" width="12.6328125" customWidth="1"/>
    <col min="1542" max="1542" width="14.6328125" customWidth="1"/>
    <col min="1543" max="1543" width="10.36328125" customWidth="1"/>
    <col min="1793" max="1793" width="9.36328125" customWidth="1"/>
    <col min="1794" max="1794" width="35.36328125" customWidth="1"/>
    <col min="1795" max="1795" width="6.453125" customWidth="1"/>
    <col min="1796" max="1796" width="9.54296875" customWidth="1"/>
    <col min="1797" max="1797" width="12.6328125" customWidth="1"/>
    <col min="1798" max="1798" width="14.6328125" customWidth="1"/>
    <col min="1799" max="1799" width="10.36328125" customWidth="1"/>
    <col min="2049" max="2049" width="9.36328125" customWidth="1"/>
    <col min="2050" max="2050" width="35.36328125" customWidth="1"/>
    <col min="2051" max="2051" width="6.453125" customWidth="1"/>
    <col min="2052" max="2052" width="9.54296875" customWidth="1"/>
    <col min="2053" max="2053" width="12.6328125" customWidth="1"/>
    <col min="2054" max="2054" width="14.6328125" customWidth="1"/>
    <col min="2055" max="2055" width="10.36328125" customWidth="1"/>
    <col min="2305" max="2305" width="9.36328125" customWidth="1"/>
    <col min="2306" max="2306" width="35.36328125" customWidth="1"/>
    <col min="2307" max="2307" width="6.453125" customWidth="1"/>
    <col min="2308" max="2308" width="9.54296875" customWidth="1"/>
    <col min="2309" max="2309" width="12.6328125" customWidth="1"/>
    <col min="2310" max="2310" width="14.6328125" customWidth="1"/>
    <col min="2311" max="2311" width="10.36328125" customWidth="1"/>
    <col min="2561" max="2561" width="9.36328125" customWidth="1"/>
    <col min="2562" max="2562" width="35.36328125" customWidth="1"/>
    <col min="2563" max="2563" width="6.453125" customWidth="1"/>
    <col min="2564" max="2564" width="9.54296875" customWidth="1"/>
    <col min="2565" max="2565" width="12.6328125" customWidth="1"/>
    <col min="2566" max="2566" width="14.6328125" customWidth="1"/>
    <col min="2567" max="2567" width="10.36328125" customWidth="1"/>
    <col min="2817" max="2817" width="9.36328125" customWidth="1"/>
    <col min="2818" max="2818" width="35.36328125" customWidth="1"/>
    <col min="2819" max="2819" width="6.453125" customWidth="1"/>
    <col min="2820" max="2820" width="9.54296875" customWidth="1"/>
    <col min="2821" max="2821" width="12.6328125" customWidth="1"/>
    <col min="2822" max="2822" width="14.6328125" customWidth="1"/>
    <col min="2823" max="2823" width="10.36328125" customWidth="1"/>
    <col min="3073" max="3073" width="9.36328125" customWidth="1"/>
    <col min="3074" max="3074" width="35.36328125" customWidth="1"/>
    <col min="3075" max="3075" width="6.453125" customWidth="1"/>
    <col min="3076" max="3076" width="9.54296875" customWidth="1"/>
    <col min="3077" max="3077" width="12.6328125" customWidth="1"/>
    <col min="3078" max="3078" width="14.6328125" customWidth="1"/>
    <col min="3079" max="3079" width="10.36328125" customWidth="1"/>
    <col min="3329" max="3329" width="9.36328125" customWidth="1"/>
    <col min="3330" max="3330" width="35.36328125" customWidth="1"/>
    <col min="3331" max="3331" width="6.453125" customWidth="1"/>
    <col min="3332" max="3332" width="9.54296875" customWidth="1"/>
    <col min="3333" max="3333" width="12.6328125" customWidth="1"/>
    <col min="3334" max="3334" width="14.6328125" customWidth="1"/>
    <col min="3335" max="3335" width="10.36328125" customWidth="1"/>
    <col min="3585" max="3585" width="9.36328125" customWidth="1"/>
    <col min="3586" max="3586" width="35.36328125" customWidth="1"/>
    <col min="3587" max="3587" width="6.453125" customWidth="1"/>
    <col min="3588" max="3588" width="9.54296875" customWidth="1"/>
    <col min="3589" max="3589" width="12.6328125" customWidth="1"/>
    <col min="3590" max="3590" width="14.6328125" customWidth="1"/>
    <col min="3591" max="3591" width="10.36328125" customWidth="1"/>
    <col min="3841" max="3841" width="9.36328125" customWidth="1"/>
    <col min="3842" max="3842" width="35.36328125" customWidth="1"/>
    <col min="3843" max="3843" width="6.453125" customWidth="1"/>
    <col min="3844" max="3844" width="9.54296875" customWidth="1"/>
    <col min="3845" max="3845" width="12.6328125" customWidth="1"/>
    <col min="3846" max="3846" width="14.6328125" customWidth="1"/>
    <col min="3847" max="3847" width="10.36328125" customWidth="1"/>
    <col min="4097" max="4097" width="9.36328125" customWidth="1"/>
    <col min="4098" max="4098" width="35.36328125" customWidth="1"/>
    <col min="4099" max="4099" width="6.453125" customWidth="1"/>
    <col min="4100" max="4100" width="9.54296875" customWidth="1"/>
    <col min="4101" max="4101" width="12.6328125" customWidth="1"/>
    <col min="4102" max="4102" width="14.6328125" customWidth="1"/>
    <col min="4103" max="4103" width="10.36328125" customWidth="1"/>
    <col min="4353" max="4353" width="9.36328125" customWidth="1"/>
    <col min="4354" max="4354" width="35.36328125" customWidth="1"/>
    <col min="4355" max="4355" width="6.453125" customWidth="1"/>
    <col min="4356" max="4356" width="9.54296875" customWidth="1"/>
    <col min="4357" max="4357" width="12.6328125" customWidth="1"/>
    <col min="4358" max="4358" width="14.6328125" customWidth="1"/>
    <col min="4359" max="4359" width="10.36328125" customWidth="1"/>
    <col min="4609" max="4609" width="9.36328125" customWidth="1"/>
    <col min="4610" max="4610" width="35.36328125" customWidth="1"/>
    <col min="4611" max="4611" width="6.453125" customWidth="1"/>
    <col min="4612" max="4612" width="9.54296875" customWidth="1"/>
    <col min="4613" max="4613" width="12.6328125" customWidth="1"/>
    <col min="4614" max="4614" width="14.6328125" customWidth="1"/>
    <col min="4615" max="4615" width="10.36328125" customWidth="1"/>
    <col min="4865" max="4865" width="9.36328125" customWidth="1"/>
    <col min="4866" max="4866" width="35.36328125" customWidth="1"/>
    <col min="4867" max="4867" width="6.453125" customWidth="1"/>
    <col min="4868" max="4868" width="9.54296875" customWidth="1"/>
    <col min="4869" max="4869" width="12.6328125" customWidth="1"/>
    <col min="4870" max="4870" width="14.6328125" customWidth="1"/>
    <col min="4871" max="4871" width="10.36328125" customWidth="1"/>
    <col min="5121" max="5121" width="9.36328125" customWidth="1"/>
    <col min="5122" max="5122" width="35.36328125" customWidth="1"/>
    <col min="5123" max="5123" width="6.453125" customWidth="1"/>
    <col min="5124" max="5124" width="9.54296875" customWidth="1"/>
    <col min="5125" max="5125" width="12.6328125" customWidth="1"/>
    <col min="5126" max="5126" width="14.6328125" customWidth="1"/>
    <col min="5127" max="5127" width="10.36328125" customWidth="1"/>
    <col min="5377" max="5377" width="9.36328125" customWidth="1"/>
    <col min="5378" max="5378" width="35.36328125" customWidth="1"/>
    <col min="5379" max="5379" width="6.453125" customWidth="1"/>
    <col min="5380" max="5380" width="9.54296875" customWidth="1"/>
    <col min="5381" max="5381" width="12.6328125" customWidth="1"/>
    <col min="5382" max="5382" width="14.6328125" customWidth="1"/>
    <col min="5383" max="5383" width="10.36328125" customWidth="1"/>
    <col min="5633" max="5633" width="9.36328125" customWidth="1"/>
    <col min="5634" max="5634" width="35.36328125" customWidth="1"/>
    <col min="5635" max="5635" width="6.453125" customWidth="1"/>
    <col min="5636" max="5636" width="9.54296875" customWidth="1"/>
    <col min="5637" max="5637" width="12.6328125" customWidth="1"/>
    <col min="5638" max="5638" width="14.6328125" customWidth="1"/>
    <col min="5639" max="5639" width="10.36328125" customWidth="1"/>
    <col min="5889" max="5889" width="9.36328125" customWidth="1"/>
    <col min="5890" max="5890" width="35.36328125" customWidth="1"/>
    <col min="5891" max="5891" width="6.453125" customWidth="1"/>
    <col min="5892" max="5892" width="9.54296875" customWidth="1"/>
    <col min="5893" max="5893" width="12.6328125" customWidth="1"/>
    <col min="5894" max="5894" width="14.6328125" customWidth="1"/>
    <col min="5895" max="5895" width="10.36328125" customWidth="1"/>
    <col min="6145" max="6145" width="9.36328125" customWidth="1"/>
    <col min="6146" max="6146" width="35.36328125" customWidth="1"/>
    <col min="6147" max="6147" width="6.453125" customWidth="1"/>
    <col min="6148" max="6148" width="9.54296875" customWidth="1"/>
    <col min="6149" max="6149" width="12.6328125" customWidth="1"/>
    <col min="6150" max="6150" width="14.6328125" customWidth="1"/>
    <col min="6151" max="6151" width="10.36328125" customWidth="1"/>
    <col min="6401" max="6401" width="9.36328125" customWidth="1"/>
    <col min="6402" max="6402" width="35.36328125" customWidth="1"/>
    <col min="6403" max="6403" width="6.453125" customWidth="1"/>
    <col min="6404" max="6404" width="9.54296875" customWidth="1"/>
    <col min="6405" max="6405" width="12.6328125" customWidth="1"/>
    <col min="6406" max="6406" width="14.6328125" customWidth="1"/>
    <col min="6407" max="6407" width="10.36328125" customWidth="1"/>
    <col min="6657" max="6657" width="9.36328125" customWidth="1"/>
    <col min="6658" max="6658" width="35.36328125" customWidth="1"/>
    <col min="6659" max="6659" width="6.453125" customWidth="1"/>
    <col min="6660" max="6660" width="9.54296875" customWidth="1"/>
    <col min="6661" max="6661" width="12.6328125" customWidth="1"/>
    <col min="6662" max="6662" width="14.6328125" customWidth="1"/>
    <col min="6663" max="6663" width="10.36328125" customWidth="1"/>
    <col min="6913" max="6913" width="9.36328125" customWidth="1"/>
    <col min="6914" max="6914" width="35.36328125" customWidth="1"/>
    <col min="6915" max="6915" width="6.453125" customWidth="1"/>
    <col min="6916" max="6916" width="9.54296875" customWidth="1"/>
    <col min="6917" max="6917" width="12.6328125" customWidth="1"/>
    <col min="6918" max="6918" width="14.6328125" customWidth="1"/>
    <col min="6919" max="6919" width="10.36328125" customWidth="1"/>
    <col min="7169" max="7169" width="9.36328125" customWidth="1"/>
    <col min="7170" max="7170" width="35.36328125" customWidth="1"/>
    <col min="7171" max="7171" width="6.453125" customWidth="1"/>
    <col min="7172" max="7172" width="9.54296875" customWidth="1"/>
    <col min="7173" max="7173" width="12.6328125" customWidth="1"/>
    <col min="7174" max="7174" width="14.6328125" customWidth="1"/>
    <col min="7175" max="7175" width="10.36328125" customWidth="1"/>
    <col min="7425" max="7425" width="9.36328125" customWidth="1"/>
    <col min="7426" max="7426" width="35.36328125" customWidth="1"/>
    <col min="7427" max="7427" width="6.453125" customWidth="1"/>
    <col min="7428" max="7428" width="9.54296875" customWidth="1"/>
    <col min="7429" max="7429" width="12.6328125" customWidth="1"/>
    <col min="7430" max="7430" width="14.6328125" customWidth="1"/>
    <col min="7431" max="7431" width="10.36328125" customWidth="1"/>
    <col min="7681" max="7681" width="9.36328125" customWidth="1"/>
    <col min="7682" max="7682" width="35.36328125" customWidth="1"/>
    <col min="7683" max="7683" width="6.453125" customWidth="1"/>
    <col min="7684" max="7684" width="9.54296875" customWidth="1"/>
    <col min="7685" max="7685" width="12.6328125" customWidth="1"/>
    <col min="7686" max="7686" width="14.6328125" customWidth="1"/>
    <col min="7687" max="7687" width="10.36328125" customWidth="1"/>
    <col min="7937" max="7937" width="9.36328125" customWidth="1"/>
    <col min="7938" max="7938" width="35.36328125" customWidth="1"/>
    <col min="7939" max="7939" width="6.453125" customWidth="1"/>
    <col min="7940" max="7940" width="9.54296875" customWidth="1"/>
    <col min="7941" max="7941" width="12.6328125" customWidth="1"/>
    <col min="7942" max="7942" width="14.6328125" customWidth="1"/>
    <col min="7943" max="7943" width="10.36328125" customWidth="1"/>
    <col min="8193" max="8193" width="9.36328125" customWidth="1"/>
    <col min="8194" max="8194" width="35.36328125" customWidth="1"/>
    <col min="8195" max="8195" width="6.453125" customWidth="1"/>
    <col min="8196" max="8196" width="9.54296875" customWidth="1"/>
    <col min="8197" max="8197" width="12.6328125" customWidth="1"/>
    <col min="8198" max="8198" width="14.6328125" customWidth="1"/>
    <col min="8199" max="8199" width="10.36328125" customWidth="1"/>
    <col min="8449" max="8449" width="9.36328125" customWidth="1"/>
    <col min="8450" max="8450" width="35.36328125" customWidth="1"/>
    <col min="8451" max="8451" width="6.453125" customWidth="1"/>
    <col min="8452" max="8452" width="9.54296875" customWidth="1"/>
    <col min="8453" max="8453" width="12.6328125" customWidth="1"/>
    <col min="8454" max="8454" width="14.6328125" customWidth="1"/>
    <col min="8455" max="8455" width="10.36328125" customWidth="1"/>
    <col min="8705" max="8705" width="9.36328125" customWidth="1"/>
    <col min="8706" max="8706" width="35.36328125" customWidth="1"/>
    <col min="8707" max="8707" width="6.453125" customWidth="1"/>
    <col min="8708" max="8708" width="9.54296875" customWidth="1"/>
    <col min="8709" max="8709" width="12.6328125" customWidth="1"/>
    <col min="8710" max="8710" width="14.6328125" customWidth="1"/>
    <col min="8711" max="8711" width="10.36328125" customWidth="1"/>
    <col min="8961" max="8961" width="9.36328125" customWidth="1"/>
    <col min="8962" max="8962" width="35.36328125" customWidth="1"/>
    <col min="8963" max="8963" width="6.453125" customWidth="1"/>
    <col min="8964" max="8964" width="9.54296875" customWidth="1"/>
    <col min="8965" max="8965" width="12.6328125" customWidth="1"/>
    <col min="8966" max="8966" width="14.6328125" customWidth="1"/>
    <col min="8967" max="8967" width="10.36328125" customWidth="1"/>
    <col min="9217" max="9217" width="9.36328125" customWidth="1"/>
    <col min="9218" max="9218" width="35.36328125" customWidth="1"/>
    <col min="9219" max="9219" width="6.453125" customWidth="1"/>
    <col min="9220" max="9220" width="9.54296875" customWidth="1"/>
    <col min="9221" max="9221" width="12.6328125" customWidth="1"/>
    <col min="9222" max="9222" width="14.6328125" customWidth="1"/>
    <col min="9223" max="9223" width="10.36328125" customWidth="1"/>
    <col min="9473" max="9473" width="9.36328125" customWidth="1"/>
    <col min="9474" max="9474" width="35.36328125" customWidth="1"/>
    <col min="9475" max="9475" width="6.453125" customWidth="1"/>
    <col min="9476" max="9476" width="9.54296875" customWidth="1"/>
    <col min="9477" max="9477" width="12.6328125" customWidth="1"/>
    <col min="9478" max="9478" width="14.6328125" customWidth="1"/>
    <col min="9479" max="9479" width="10.36328125" customWidth="1"/>
    <col min="9729" max="9729" width="9.36328125" customWidth="1"/>
    <col min="9730" max="9730" width="35.36328125" customWidth="1"/>
    <col min="9731" max="9731" width="6.453125" customWidth="1"/>
    <col min="9732" max="9732" width="9.54296875" customWidth="1"/>
    <col min="9733" max="9733" width="12.6328125" customWidth="1"/>
    <col min="9734" max="9734" width="14.6328125" customWidth="1"/>
    <col min="9735" max="9735" width="10.36328125" customWidth="1"/>
    <col min="9985" max="9985" width="9.36328125" customWidth="1"/>
    <col min="9986" max="9986" width="35.36328125" customWidth="1"/>
    <col min="9987" max="9987" width="6.453125" customWidth="1"/>
    <col min="9988" max="9988" width="9.54296875" customWidth="1"/>
    <col min="9989" max="9989" width="12.6328125" customWidth="1"/>
    <col min="9990" max="9990" width="14.6328125" customWidth="1"/>
    <col min="9991" max="9991" width="10.36328125" customWidth="1"/>
    <col min="10241" max="10241" width="9.36328125" customWidth="1"/>
    <col min="10242" max="10242" width="35.36328125" customWidth="1"/>
    <col min="10243" max="10243" width="6.453125" customWidth="1"/>
    <col min="10244" max="10244" width="9.54296875" customWidth="1"/>
    <col min="10245" max="10245" width="12.6328125" customWidth="1"/>
    <col min="10246" max="10246" width="14.6328125" customWidth="1"/>
    <col min="10247" max="10247" width="10.36328125" customWidth="1"/>
    <col min="10497" max="10497" width="9.36328125" customWidth="1"/>
    <col min="10498" max="10498" width="35.36328125" customWidth="1"/>
    <col min="10499" max="10499" width="6.453125" customWidth="1"/>
    <col min="10500" max="10500" width="9.54296875" customWidth="1"/>
    <col min="10501" max="10501" width="12.6328125" customWidth="1"/>
    <col min="10502" max="10502" width="14.6328125" customWidth="1"/>
    <col min="10503" max="10503" width="10.36328125" customWidth="1"/>
    <col min="10753" max="10753" width="9.36328125" customWidth="1"/>
    <col min="10754" max="10754" width="35.36328125" customWidth="1"/>
    <col min="10755" max="10755" width="6.453125" customWidth="1"/>
    <col min="10756" max="10756" width="9.54296875" customWidth="1"/>
    <col min="10757" max="10757" width="12.6328125" customWidth="1"/>
    <col min="10758" max="10758" width="14.6328125" customWidth="1"/>
    <col min="10759" max="10759" width="10.36328125" customWidth="1"/>
    <col min="11009" max="11009" width="9.36328125" customWidth="1"/>
    <col min="11010" max="11010" width="35.36328125" customWidth="1"/>
    <col min="11011" max="11011" width="6.453125" customWidth="1"/>
    <col min="11012" max="11012" width="9.54296875" customWidth="1"/>
    <col min="11013" max="11013" width="12.6328125" customWidth="1"/>
    <col min="11014" max="11014" width="14.6328125" customWidth="1"/>
    <col min="11015" max="11015" width="10.36328125" customWidth="1"/>
    <col min="11265" max="11265" width="9.36328125" customWidth="1"/>
    <col min="11266" max="11266" width="35.36328125" customWidth="1"/>
    <col min="11267" max="11267" width="6.453125" customWidth="1"/>
    <col min="11268" max="11268" width="9.54296875" customWidth="1"/>
    <col min="11269" max="11269" width="12.6328125" customWidth="1"/>
    <col min="11270" max="11270" width="14.6328125" customWidth="1"/>
    <col min="11271" max="11271" width="10.36328125" customWidth="1"/>
    <col min="11521" max="11521" width="9.36328125" customWidth="1"/>
    <col min="11522" max="11522" width="35.36328125" customWidth="1"/>
    <col min="11523" max="11523" width="6.453125" customWidth="1"/>
    <col min="11524" max="11524" width="9.54296875" customWidth="1"/>
    <col min="11525" max="11525" width="12.6328125" customWidth="1"/>
    <col min="11526" max="11526" width="14.6328125" customWidth="1"/>
    <col min="11527" max="11527" width="10.36328125" customWidth="1"/>
    <col min="11777" max="11777" width="9.36328125" customWidth="1"/>
    <col min="11778" max="11778" width="35.36328125" customWidth="1"/>
    <col min="11779" max="11779" width="6.453125" customWidth="1"/>
    <col min="11780" max="11780" width="9.54296875" customWidth="1"/>
    <col min="11781" max="11781" width="12.6328125" customWidth="1"/>
    <col min="11782" max="11782" width="14.6328125" customWidth="1"/>
    <col min="11783" max="11783" width="10.36328125" customWidth="1"/>
    <col min="12033" max="12033" width="9.36328125" customWidth="1"/>
    <col min="12034" max="12034" width="35.36328125" customWidth="1"/>
    <col min="12035" max="12035" width="6.453125" customWidth="1"/>
    <col min="12036" max="12036" width="9.54296875" customWidth="1"/>
    <col min="12037" max="12037" width="12.6328125" customWidth="1"/>
    <col min="12038" max="12038" width="14.6328125" customWidth="1"/>
    <col min="12039" max="12039" width="10.36328125" customWidth="1"/>
    <col min="12289" max="12289" width="9.36328125" customWidth="1"/>
    <col min="12290" max="12290" width="35.36328125" customWidth="1"/>
    <col min="12291" max="12291" width="6.453125" customWidth="1"/>
    <col min="12292" max="12292" width="9.54296875" customWidth="1"/>
    <col min="12293" max="12293" width="12.6328125" customWidth="1"/>
    <col min="12294" max="12294" width="14.6328125" customWidth="1"/>
    <col min="12295" max="12295" width="10.36328125" customWidth="1"/>
    <col min="12545" max="12545" width="9.36328125" customWidth="1"/>
    <col min="12546" max="12546" width="35.36328125" customWidth="1"/>
    <col min="12547" max="12547" width="6.453125" customWidth="1"/>
    <col min="12548" max="12548" width="9.54296875" customWidth="1"/>
    <col min="12549" max="12549" width="12.6328125" customWidth="1"/>
    <col min="12550" max="12550" width="14.6328125" customWidth="1"/>
    <col min="12551" max="12551" width="10.36328125" customWidth="1"/>
    <col min="12801" max="12801" width="9.36328125" customWidth="1"/>
    <col min="12802" max="12802" width="35.36328125" customWidth="1"/>
    <col min="12803" max="12803" width="6.453125" customWidth="1"/>
    <col min="12804" max="12804" width="9.54296875" customWidth="1"/>
    <col min="12805" max="12805" width="12.6328125" customWidth="1"/>
    <col min="12806" max="12806" width="14.6328125" customWidth="1"/>
    <col min="12807" max="12807" width="10.36328125" customWidth="1"/>
    <col min="13057" max="13057" width="9.36328125" customWidth="1"/>
    <col min="13058" max="13058" width="35.36328125" customWidth="1"/>
    <col min="13059" max="13059" width="6.453125" customWidth="1"/>
    <col min="13060" max="13060" width="9.54296875" customWidth="1"/>
    <col min="13061" max="13061" width="12.6328125" customWidth="1"/>
    <col min="13062" max="13062" width="14.6328125" customWidth="1"/>
    <col min="13063" max="13063" width="10.36328125" customWidth="1"/>
    <col min="13313" max="13313" width="9.36328125" customWidth="1"/>
    <col min="13314" max="13314" width="35.36328125" customWidth="1"/>
    <col min="13315" max="13315" width="6.453125" customWidth="1"/>
    <col min="13316" max="13316" width="9.54296875" customWidth="1"/>
    <col min="13317" max="13317" width="12.6328125" customWidth="1"/>
    <col min="13318" max="13318" width="14.6328125" customWidth="1"/>
    <col min="13319" max="13319" width="10.36328125" customWidth="1"/>
    <col min="13569" max="13569" width="9.36328125" customWidth="1"/>
    <col min="13570" max="13570" width="35.36328125" customWidth="1"/>
    <col min="13571" max="13571" width="6.453125" customWidth="1"/>
    <col min="13572" max="13572" width="9.54296875" customWidth="1"/>
    <col min="13573" max="13573" width="12.6328125" customWidth="1"/>
    <col min="13574" max="13574" width="14.6328125" customWidth="1"/>
    <col min="13575" max="13575" width="10.36328125" customWidth="1"/>
    <col min="13825" max="13825" width="9.36328125" customWidth="1"/>
    <col min="13826" max="13826" width="35.36328125" customWidth="1"/>
    <col min="13827" max="13827" width="6.453125" customWidth="1"/>
    <col min="13828" max="13828" width="9.54296875" customWidth="1"/>
    <col min="13829" max="13829" width="12.6328125" customWidth="1"/>
    <col min="13830" max="13830" width="14.6328125" customWidth="1"/>
    <col min="13831" max="13831" width="10.36328125" customWidth="1"/>
    <col min="14081" max="14081" width="9.36328125" customWidth="1"/>
    <col min="14082" max="14082" width="35.36328125" customWidth="1"/>
    <col min="14083" max="14083" width="6.453125" customWidth="1"/>
    <col min="14084" max="14084" width="9.54296875" customWidth="1"/>
    <col min="14085" max="14085" width="12.6328125" customWidth="1"/>
    <col min="14086" max="14086" width="14.6328125" customWidth="1"/>
    <col min="14087" max="14087" width="10.36328125" customWidth="1"/>
    <col min="14337" max="14337" width="9.36328125" customWidth="1"/>
    <col min="14338" max="14338" width="35.36328125" customWidth="1"/>
    <col min="14339" max="14339" width="6.453125" customWidth="1"/>
    <col min="14340" max="14340" width="9.54296875" customWidth="1"/>
    <col min="14341" max="14341" width="12.6328125" customWidth="1"/>
    <col min="14342" max="14342" width="14.6328125" customWidth="1"/>
    <col min="14343" max="14343" width="10.36328125" customWidth="1"/>
    <col min="14593" max="14593" width="9.36328125" customWidth="1"/>
    <col min="14594" max="14594" width="35.36328125" customWidth="1"/>
    <col min="14595" max="14595" width="6.453125" customWidth="1"/>
    <col min="14596" max="14596" width="9.54296875" customWidth="1"/>
    <col min="14597" max="14597" width="12.6328125" customWidth="1"/>
    <col min="14598" max="14598" width="14.6328125" customWidth="1"/>
    <col min="14599" max="14599" width="10.36328125" customWidth="1"/>
    <col min="14849" max="14849" width="9.36328125" customWidth="1"/>
    <col min="14850" max="14850" width="35.36328125" customWidth="1"/>
    <col min="14851" max="14851" width="6.453125" customWidth="1"/>
    <col min="14852" max="14852" width="9.54296875" customWidth="1"/>
    <col min="14853" max="14853" width="12.6328125" customWidth="1"/>
    <col min="14854" max="14854" width="14.6328125" customWidth="1"/>
    <col min="14855" max="14855" width="10.36328125" customWidth="1"/>
    <col min="15105" max="15105" width="9.36328125" customWidth="1"/>
    <col min="15106" max="15106" width="35.36328125" customWidth="1"/>
    <col min="15107" max="15107" width="6.453125" customWidth="1"/>
    <col min="15108" max="15108" width="9.54296875" customWidth="1"/>
    <col min="15109" max="15109" width="12.6328125" customWidth="1"/>
    <col min="15110" max="15110" width="14.6328125" customWidth="1"/>
    <col min="15111" max="15111" width="10.36328125" customWidth="1"/>
    <col min="15361" max="15361" width="9.36328125" customWidth="1"/>
    <col min="15362" max="15362" width="35.36328125" customWidth="1"/>
    <col min="15363" max="15363" width="6.453125" customWidth="1"/>
    <col min="15364" max="15364" width="9.54296875" customWidth="1"/>
    <col min="15365" max="15365" width="12.6328125" customWidth="1"/>
    <col min="15366" max="15366" width="14.6328125" customWidth="1"/>
    <col min="15367" max="15367" width="10.36328125" customWidth="1"/>
    <col min="15617" max="15617" width="9.36328125" customWidth="1"/>
    <col min="15618" max="15618" width="35.36328125" customWidth="1"/>
    <col min="15619" max="15619" width="6.453125" customWidth="1"/>
    <col min="15620" max="15620" width="9.54296875" customWidth="1"/>
    <col min="15621" max="15621" width="12.6328125" customWidth="1"/>
    <col min="15622" max="15622" width="14.6328125" customWidth="1"/>
    <col min="15623" max="15623" width="10.36328125" customWidth="1"/>
    <col min="15873" max="15873" width="9.36328125" customWidth="1"/>
    <col min="15874" max="15874" width="35.36328125" customWidth="1"/>
    <col min="15875" max="15875" width="6.453125" customWidth="1"/>
    <col min="15876" max="15876" width="9.54296875" customWidth="1"/>
    <col min="15877" max="15877" width="12.6328125" customWidth="1"/>
    <col min="15878" max="15878" width="14.6328125" customWidth="1"/>
    <col min="15879" max="15879" width="10.36328125" customWidth="1"/>
    <col min="16129" max="16129" width="9.36328125" customWidth="1"/>
    <col min="16130" max="16130" width="35.36328125" customWidth="1"/>
    <col min="16131" max="16131" width="6.453125" customWidth="1"/>
    <col min="16132" max="16132" width="9.54296875" customWidth="1"/>
    <col min="16133" max="16133" width="12.6328125" customWidth="1"/>
    <col min="16134" max="16134" width="14.6328125" customWidth="1"/>
    <col min="16135" max="16135" width="10.36328125"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ht="13" x14ac:dyDescent="0.3">
      <c r="A3" s="444" t="s">
        <v>1424</v>
      </c>
      <c r="B3" s="46"/>
      <c r="C3" s="46"/>
      <c r="D3" s="46"/>
      <c r="E3" s="681"/>
      <c r="F3" s="691"/>
    </row>
    <row r="4" spans="1:9" ht="13" x14ac:dyDescent="0.3">
      <c r="A4" s="444"/>
      <c r="B4" s="46"/>
      <c r="C4" s="46"/>
      <c r="D4" s="46"/>
      <c r="E4" s="681"/>
      <c r="F4" s="691"/>
    </row>
    <row r="5" spans="1:9" ht="13" x14ac:dyDescent="0.3">
      <c r="A5" s="15" t="s">
        <v>1122</v>
      </c>
      <c r="B5" s="34"/>
      <c r="C5" s="40"/>
      <c r="D5" s="40"/>
      <c r="E5" s="682"/>
      <c r="F5" s="692"/>
    </row>
    <row r="6" spans="1:9" ht="13.5" thickBot="1" x14ac:dyDescent="0.35">
      <c r="A6" s="15"/>
      <c r="B6" s="34"/>
      <c r="C6" s="40"/>
      <c r="D6" s="40"/>
      <c r="E6" s="682"/>
      <c r="F6" s="692"/>
    </row>
    <row r="7" spans="1:9" ht="26.5" thickBot="1" x14ac:dyDescent="0.3">
      <c r="A7" s="800" t="s">
        <v>72</v>
      </c>
      <c r="B7" s="801" t="s">
        <v>73</v>
      </c>
      <c r="C7" s="801" t="s">
        <v>74</v>
      </c>
      <c r="D7" s="801" t="s">
        <v>75</v>
      </c>
      <c r="E7" s="821" t="s">
        <v>1446</v>
      </c>
      <c r="F7" s="830" t="s">
        <v>1443</v>
      </c>
    </row>
    <row r="8" spans="1:9" x14ac:dyDescent="0.25">
      <c r="A8" s="294"/>
      <c r="B8" s="303"/>
      <c r="C8" s="303"/>
      <c r="D8" s="303"/>
      <c r="E8" s="684"/>
      <c r="F8" s="440"/>
    </row>
    <row r="9" spans="1:9" ht="13" x14ac:dyDescent="0.25">
      <c r="A9" s="294"/>
      <c r="B9" s="295" t="s">
        <v>92</v>
      </c>
      <c r="C9" s="303"/>
      <c r="D9" s="303"/>
      <c r="E9" s="684"/>
      <c r="F9" s="440"/>
    </row>
    <row r="10" spans="1:9" ht="37.5" x14ac:dyDescent="0.25">
      <c r="A10" s="294"/>
      <c r="B10" s="457" t="s">
        <v>1946</v>
      </c>
      <c r="C10" s="303"/>
      <c r="D10" s="303"/>
      <c r="E10" s="684"/>
      <c r="F10" s="440"/>
    </row>
    <row r="11" spans="1:9" x14ac:dyDescent="0.25">
      <c r="A11" s="294"/>
      <c r="B11" s="303"/>
      <c r="C11" s="303"/>
      <c r="D11" s="303"/>
      <c r="E11" s="684"/>
      <c r="F11" s="440"/>
    </row>
    <row r="12" spans="1:9" ht="13" x14ac:dyDescent="0.25">
      <c r="A12" s="294"/>
      <c r="B12" s="295" t="s">
        <v>117</v>
      </c>
      <c r="C12" s="303"/>
      <c r="D12" s="296"/>
      <c r="E12" s="438"/>
      <c r="F12" s="440"/>
    </row>
    <row r="13" spans="1:9" x14ac:dyDescent="0.25">
      <c r="A13" s="294"/>
      <c r="B13" s="303"/>
      <c r="C13" s="303"/>
      <c r="D13" s="296"/>
      <c r="E13" s="438"/>
      <c r="F13" s="440"/>
    </row>
    <row r="14" spans="1:9" ht="37.5" x14ac:dyDescent="0.25">
      <c r="A14" s="294" t="s">
        <v>168</v>
      </c>
      <c r="B14" s="463" t="s">
        <v>23</v>
      </c>
      <c r="C14" s="296" t="s">
        <v>87</v>
      </c>
      <c r="D14" s="367">
        <v>240</v>
      </c>
      <c r="E14" s="438"/>
      <c r="F14" s="440">
        <f>D14*E14</f>
        <v>0</v>
      </c>
    </row>
    <row r="15" spans="1:9" x14ac:dyDescent="0.25">
      <c r="A15" s="294"/>
      <c r="B15" s="454"/>
      <c r="C15" s="296"/>
      <c r="D15" s="296"/>
      <c r="E15" s="438"/>
      <c r="F15" s="440"/>
    </row>
    <row r="16" spans="1:9" ht="28.5" customHeight="1" x14ac:dyDescent="0.25">
      <c r="A16" s="294" t="s">
        <v>169</v>
      </c>
      <c r="B16" s="463" t="s">
        <v>144</v>
      </c>
      <c r="C16" s="296" t="s">
        <v>87</v>
      </c>
      <c r="D16" s="367">
        <v>50</v>
      </c>
      <c r="E16" s="436"/>
      <c r="F16" s="440">
        <f>D16*E16</f>
        <v>0</v>
      </c>
      <c r="I16" s="24"/>
    </row>
    <row r="17" spans="1:6" x14ac:dyDescent="0.25">
      <c r="A17" s="294"/>
      <c r="B17" s="463"/>
      <c r="C17" s="296"/>
      <c r="D17" s="367"/>
      <c r="E17" s="438"/>
      <c r="F17" s="440"/>
    </row>
    <row r="18" spans="1:6" ht="13" x14ac:dyDescent="0.25">
      <c r="A18" s="294"/>
      <c r="B18" s="295" t="s">
        <v>120</v>
      </c>
      <c r="C18" s="303"/>
      <c r="D18" s="303"/>
      <c r="E18" s="438"/>
      <c r="F18" s="440"/>
    </row>
    <row r="19" spans="1:6" x14ac:dyDescent="0.25">
      <c r="A19" s="294"/>
      <c r="B19" s="454"/>
      <c r="C19" s="303"/>
      <c r="D19" s="303"/>
      <c r="E19" s="438"/>
      <c r="F19" s="440"/>
    </row>
    <row r="20" spans="1:6" ht="30" customHeight="1" x14ac:dyDescent="0.25">
      <c r="A20" s="294" t="s">
        <v>122</v>
      </c>
      <c r="B20" s="560" t="s">
        <v>121</v>
      </c>
      <c r="C20" s="296" t="s">
        <v>87</v>
      </c>
      <c r="D20" s="367">
        <f>90/100*(D14+D15)</f>
        <v>216</v>
      </c>
      <c r="E20" s="438"/>
      <c r="F20" s="440">
        <f>D20*E20</f>
        <v>0</v>
      </c>
    </row>
    <row r="21" spans="1:6" x14ac:dyDescent="0.25">
      <c r="A21" s="294"/>
      <c r="B21" s="299"/>
      <c r="C21" s="300"/>
      <c r="D21" s="296"/>
      <c r="E21" s="438"/>
      <c r="F21" s="440"/>
    </row>
    <row r="22" spans="1:6" ht="13" x14ac:dyDescent="0.3">
      <c r="A22" s="306"/>
      <c r="B22" s="295" t="s">
        <v>36</v>
      </c>
      <c r="C22" s="307"/>
      <c r="D22" s="307"/>
      <c r="E22" s="438"/>
      <c r="F22" s="440"/>
    </row>
    <row r="23" spans="1:6" ht="13" x14ac:dyDescent="0.3">
      <c r="A23" s="306"/>
      <c r="B23" s="308"/>
      <c r="C23" s="307"/>
      <c r="D23" s="307"/>
      <c r="E23" s="438"/>
      <c r="F23" s="440"/>
    </row>
    <row r="24" spans="1:6" ht="50" x14ac:dyDescent="0.25">
      <c r="A24" s="294" t="s">
        <v>40</v>
      </c>
      <c r="B24" s="498" t="s">
        <v>1953</v>
      </c>
      <c r="C24" s="296" t="s">
        <v>87</v>
      </c>
      <c r="D24" s="310">
        <v>10</v>
      </c>
      <c r="E24" s="438"/>
      <c r="F24" s="440">
        <f>D24*E24</f>
        <v>0</v>
      </c>
    </row>
    <row r="25" spans="1:6" ht="13" x14ac:dyDescent="0.25">
      <c r="A25" s="294"/>
      <c r="B25" s="311"/>
      <c r="C25" s="296"/>
      <c r="D25" s="296"/>
      <c r="E25" s="438"/>
      <c r="F25" s="440"/>
    </row>
    <row r="26" spans="1:6" ht="50" x14ac:dyDescent="0.25">
      <c r="A26" s="294" t="s">
        <v>1078</v>
      </c>
      <c r="B26" s="1125" t="s">
        <v>1952</v>
      </c>
      <c r="C26" s="296" t="s">
        <v>432</v>
      </c>
      <c r="D26" s="296">
        <v>37</v>
      </c>
      <c r="E26" s="438"/>
      <c r="F26" s="440">
        <f>D26*E26</f>
        <v>0</v>
      </c>
    </row>
    <row r="27" spans="1:6" x14ac:dyDescent="0.25">
      <c r="A27" s="294"/>
      <c r="B27" s="303"/>
      <c r="C27" s="296"/>
      <c r="D27" s="296"/>
      <c r="E27" s="684"/>
      <c r="F27" s="440"/>
    </row>
    <row r="28" spans="1:6" ht="14.5" x14ac:dyDescent="0.25">
      <c r="A28" s="294" t="s">
        <v>683</v>
      </c>
      <c r="B28" s="336" t="s">
        <v>684</v>
      </c>
      <c r="C28" s="296" t="s">
        <v>432</v>
      </c>
      <c r="D28" s="350">
        <v>37</v>
      </c>
      <c r="E28" s="438"/>
      <c r="F28" s="440">
        <f>D28*E28</f>
        <v>0</v>
      </c>
    </row>
    <row r="29" spans="1:6" x14ac:dyDescent="0.25">
      <c r="A29" s="294"/>
      <c r="B29" s="336"/>
      <c r="C29" s="296"/>
      <c r="D29" s="350"/>
      <c r="E29" s="438"/>
      <c r="F29" s="440"/>
    </row>
    <row r="30" spans="1:6" ht="13" x14ac:dyDescent="0.25">
      <c r="A30" s="294"/>
      <c r="B30" s="295" t="s">
        <v>37</v>
      </c>
      <c r="C30" s="296"/>
      <c r="D30" s="296"/>
      <c r="E30" s="438"/>
      <c r="F30" s="440"/>
    </row>
    <row r="31" spans="1:6" x14ac:dyDescent="0.25">
      <c r="A31" s="294"/>
      <c r="B31" s="303"/>
      <c r="C31" s="296"/>
      <c r="D31" s="296"/>
      <c r="E31" s="438"/>
      <c r="F31" s="440"/>
    </row>
    <row r="32" spans="1:6" ht="13" x14ac:dyDescent="0.25">
      <c r="A32" s="294"/>
      <c r="B32" s="295" t="s">
        <v>77</v>
      </c>
      <c r="C32" s="296"/>
      <c r="D32" s="296"/>
      <c r="E32" s="438"/>
      <c r="F32" s="440"/>
    </row>
    <row r="33" spans="1:6" x14ac:dyDescent="0.25">
      <c r="A33" s="294"/>
      <c r="B33" s="303"/>
      <c r="C33" s="296"/>
      <c r="D33" s="296"/>
      <c r="E33" s="438"/>
      <c r="F33" s="440"/>
    </row>
    <row r="34" spans="1:6" ht="13" x14ac:dyDescent="0.25">
      <c r="A34" s="294"/>
      <c r="B34" s="295" t="s">
        <v>43</v>
      </c>
      <c r="C34" s="296"/>
      <c r="D34" s="296"/>
      <c r="E34" s="438"/>
      <c r="F34" s="440"/>
    </row>
    <row r="35" spans="1:6" x14ac:dyDescent="0.25">
      <c r="A35" s="294"/>
      <c r="B35" s="303"/>
      <c r="C35" s="296"/>
      <c r="D35" s="296"/>
      <c r="E35" s="438"/>
      <c r="F35" s="440"/>
    </row>
    <row r="36" spans="1:6" ht="13" x14ac:dyDescent="0.25">
      <c r="A36" s="294"/>
      <c r="B36" s="295" t="s">
        <v>123</v>
      </c>
      <c r="C36" s="296"/>
      <c r="D36" s="296"/>
      <c r="E36" s="438"/>
      <c r="F36" s="440"/>
    </row>
    <row r="37" spans="1:6" ht="13" x14ac:dyDescent="0.25">
      <c r="A37" s="294"/>
      <c r="B37" s="295"/>
      <c r="C37" s="296"/>
      <c r="D37" s="296"/>
      <c r="E37" s="438"/>
      <c r="F37" s="440"/>
    </row>
    <row r="38" spans="1:6" ht="50" x14ac:dyDescent="0.25">
      <c r="A38" s="294"/>
      <c r="B38" s="304" t="s">
        <v>124</v>
      </c>
      <c r="C38" s="296"/>
      <c r="D38" s="296"/>
      <c r="E38" s="438"/>
      <c r="F38" s="440"/>
    </row>
    <row r="39" spans="1:6" x14ac:dyDescent="0.25">
      <c r="A39" s="294"/>
      <c r="B39" s="308"/>
      <c r="C39" s="296"/>
      <c r="D39" s="296"/>
      <c r="E39" s="438"/>
      <c r="F39" s="440"/>
    </row>
    <row r="40" spans="1:6" ht="14.5" x14ac:dyDescent="0.25">
      <c r="A40" s="294" t="s">
        <v>322</v>
      </c>
      <c r="B40" s="303" t="s">
        <v>125</v>
      </c>
      <c r="C40" s="296" t="s">
        <v>1070</v>
      </c>
      <c r="D40" s="310">
        <v>6</v>
      </c>
      <c r="E40" s="684"/>
      <c r="F40" s="440">
        <f>D40*E40</f>
        <v>0</v>
      </c>
    </row>
    <row r="41" spans="1:6" x14ac:dyDescent="0.25">
      <c r="A41" s="294"/>
      <c r="B41" s="308"/>
      <c r="C41" s="296"/>
      <c r="D41" s="296"/>
      <c r="E41" s="438"/>
      <c r="F41" s="440"/>
    </row>
    <row r="42" spans="1:6" x14ac:dyDescent="0.25">
      <c r="A42" s="294"/>
      <c r="B42" s="308"/>
      <c r="C42" s="296"/>
      <c r="D42" s="296"/>
      <c r="E42" s="684"/>
      <c r="F42" s="440"/>
    </row>
    <row r="43" spans="1:6" ht="13" thickBot="1" x14ac:dyDescent="0.3">
      <c r="A43" s="320"/>
      <c r="B43" s="321"/>
      <c r="C43" s="322"/>
      <c r="D43" s="322" t="s">
        <v>119</v>
      </c>
      <c r="E43" s="685"/>
      <c r="F43" s="443">
        <f>SUM(F12:F41)</f>
        <v>0</v>
      </c>
    </row>
    <row r="44" spans="1:6" ht="13.5" thickBot="1" x14ac:dyDescent="0.35">
      <c r="A44" s="292" t="s">
        <v>72</v>
      </c>
      <c r="B44" s="293" t="s">
        <v>73</v>
      </c>
      <c r="C44" s="293" t="s">
        <v>74</v>
      </c>
      <c r="D44" s="293" t="s">
        <v>75</v>
      </c>
      <c r="E44" s="683" t="s">
        <v>1430</v>
      </c>
      <c r="F44" s="693" t="s">
        <v>91</v>
      </c>
    </row>
    <row r="45" spans="1:6" ht="12.65" customHeight="1" x14ac:dyDescent="0.25">
      <c r="A45" s="294"/>
      <c r="B45" s="303"/>
      <c r="C45" s="296"/>
      <c r="D45" s="296"/>
      <c r="E45" s="438"/>
      <c r="F45" s="643"/>
    </row>
    <row r="46" spans="1:6" ht="13" x14ac:dyDescent="0.25">
      <c r="A46" s="294"/>
      <c r="B46" s="311" t="s">
        <v>1079</v>
      </c>
      <c r="C46" s="296"/>
      <c r="D46" s="296"/>
      <c r="E46" s="436"/>
      <c r="F46" s="831"/>
    </row>
    <row r="47" spans="1:6" x14ac:dyDescent="0.25">
      <c r="A47" s="294"/>
      <c r="B47" s="303"/>
      <c r="C47" s="296"/>
      <c r="D47" s="296"/>
      <c r="E47" s="436"/>
      <c r="F47" s="831"/>
    </row>
    <row r="48" spans="1:6" ht="50" x14ac:dyDescent="0.25">
      <c r="A48" s="294"/>
      <c r="B48" s="304" t="s">
        <v>1080</v>
      </c>
      <c r="C48" s="296"/>
      <c r="D48" s="326"/>
      <c r="E48" s="436"/>
      <c r="F48" s="831"/>
    </row>
    <row r="49" spans="1:6" x14ac:dyDescent="0.25">
      <c r="A49" s="294"/>
      <c r="B49" s="303"/>
      <c r="C49" s="296"/>
      <c r="D49" s="296"/>
      <c r="E49" s="436"/>
      <c r="F49" s="696"/>
    </row>
    <row r="50" spans="1:6" ht="14.5" x14ac:dyDescent="0.25">
      <c r="A50" s="294" t="s">
        <v>1081</v>
      </c>
      <c r="B50" s="303" t="s">
        <v>125</v>
      </c>
      <c r="C50" s="296" t="s">
        <v>1070</v>
      </c>
      <c r="D50" s="326">
        <v>50</v>
      </c>
      <c r="E50" s="436"/>
      <c r="F50" s="696">
        <f>D50*E50</f>
        <v>0</v>
      </c>
    </row>
    <row r="51" spans="1:6" x14ac:dyDescent="0.25">
      <c r="A51" s="294"/>
      <c r="B51" s="303"/>
      <c r="C51" s="303"/>
      <c r="D51" s="368"/>
      <c r="E51" s="438"/>
      <c r="F51" s="440"/>
    </row>
    <row r="52" spans="1:6" ht="13" x14ac:dyDescent="0.25">
      <c r="A52" s="294"/>
      <c r="B52" s="311" t="s">
        <v>126</v>
      </c>
      <c r="C52" s="296"/>
      <c r="D52" s="326"/>
      <c r="E52" s="438"/>
      <c r="F52" s="643"/>
    </row>
    <row r="53" spans="1:6" ht="13" x14ac:dyDescent="0.25">
      <c r="A53" s="294"/>
      <c r="B53" s="295"/>
      <c r="C53" s="296"/>
      <c r="D53" s="326"/>
      <c r="E53" s="438"/>
      <c r="F53" s="643"/>
    </row>
    <row r="54" spans="1:6" ht="25" x14ac:dyDescent="0.25">
      <c r="A54" s="294"/>
      <c r="B54" s="304" t="s">
        <v>131</v>
      </c>
      <c r="C54" s="296"/>
      <c r="D54" s="326"/>
      <c r="E54" s="684"/>
      <c r="F54" s="440"/>
    </row>
    <row r="55" spans="1:6" x14ac:dyDescent="0.25">
      <c r="A55" s="294"/>
      <c r="B55" s="303"/>
      <c r="C55" s="296"/>
      <c r="D55" s="326"/>
      <c r="E55" s="438"/>
      <c r="F55" s="440"/>
    </row>
    <row r="56" spans="1:6" ht="14.5" x14ac:dyDescent="0.25">
      <c r="A56" s="294" t="s">
        <v>78</v>
      </c>
      <c r="B56" s="303" t="s">
        <v>128</v>
      </c>
      <c r="C56" s="296" t="s">
        <v>1070</v>
      </c>
      <c r="D56" s="326">
        <f>D40</f>
        <v>6</v>
      </c>
      <c r="E56" s="438"/>
      <c r="F56" s="440">
        <f>D56*E56</f>
        <v>0</v>
      </c>
    </row>
    <row r="57" spans="1:6" x14ac:dyDescent="0.25">
      <c r="A57" s="294"/>
      <c r="B57" s="303"/>
      <c r="C57" s="296"/>
      <c r="D57" s="326"/>
      <c r="E57" s="438"/>
      <c r="F57" s="440"/>
    </row>
    <row r="58" spans="1:6" ht="13" x14ac:dyDescent="0.25">
      <c r="A58" s="294"/>
      <c r="B58" s="311" t="s">
        <v>129</v>
      </c>
      <c r="C58" s="296"/>
      <c r="D58" s="326"/>
      <c r="E58" s="438"/>
      <c r="F58" s="440"/>
    </row>
    <row r="59" spans="1:6" ht="13" x14ac:dyDescent="0.25">
      <c r="A59" s="294"/>
      <c r="B59" s="295"/>
      <c r="C59" s="296"/>
      <c r="D59" s="326"/>
      <c r="E59" s="438"/>
      <c r="F59" s="440"/>
    </row>
    <row r="60" spans="1:6" ht="37.5" x14ac:dyDescent="0.25">
      <c r="A60" s="294"/>
      <c r="B60" s="305" t="s">
        <v>1082</v>
      </c>
      <c r="C60" s="296"/>
      <c r="D60" s="326"/>
      <c r="E60" s="438"/>
      <c r="F60" s="440"/>
    </row>
    <row r="61" spans="1:6" x14ac:dyDescent="0.25">
      <c r="A61" s="294"/>
      <c r="B61" s="303"/>
      <c r="C61" s="296"/>
      <c r="D61" s="326"/>
      <c r="E61" s="438"/>
      <c r="F61" s="440"/>
    </row>
    <row r="62" spans="1:6" ht="14.5" x14ac:dyDescent="0.25">
      <c r="A62" s="294" t="s">
        <v>1123</v>
      </c>
      <c r="B62" s="303" t="s">
        <v>682</v>
      </c>
      <c r="C62" s="296" t="s">
        <v>1070</v>
      </c>
      <c r="D62" s="326">
        <v>20</v>
      </c>
      <c r="E62" s="438"/>
      <c r="F62" s="440">
        <f>D62*E62</f>
        <v>0</v>
      </c>
    </row>
    <row r="63" spans="1:6" ht="13" x14ac:dyDescent="0.25">
      <c r="A63" s="329"/>
      <c r="B63" s="330"/>
      <c r="C63" s="296"/>
      <c r="D63" s="326"/>
      <c r="E63" s="438"/>
      <c r="F63" s="440"/>
    </row>
    <row r="64" spans="1:6" x14ac:dyDescent="0.25">
      <c r="A64" s="331"/>
      <c r="B64" s="309"/>
      <c r="C64" s="296"/>
      <c r="D64" s="326"/>
      <c r="E64" s="438"/>
      <c r="F64" s="440"/>
    </row>
    <row r="65" spans="1:6" ht="25" x14ac:dyDescent="0.25">
      <c r="A65" s="329"/>
      <c r="B65" s="304" t="s">
        <v>1084</v>
      </c>
      <c r="C65" s="296"/>
      <c r="D65" s="326"/>
      <c r="E65" s="438"/>
      <c r="F65" s="440"/>
    </row>
    <row r="66" spans="1:6" x14ac:dyDescent="0.25">
      <c r="A66" s="331"/>
      <c r="B66" s="309"/>
      <c r="C66" s="296"/>
      <c r="D66" s="326"/>
      <c r="E66" s="438"/>
      <c r="F66" s="440"/>
    </row>
    <row r="67" spans="1:6" ht="14.5" x14ac:dyDescent="0.25">
      <c r="A67" s="331" t="s">
        <v>49</v>
      </c>
      <c r="B67" s="303" t="s">
        <v>656</v>
      </c>
      <c r="C67" s="296" t="s">
        <v>1070</v>
      </c>
      <c r="D67" s="326">
        <v>30</v>
      </c>
      <c r="E67" s="438"/>
      <c r="F67" s="440">
        <f>D67*E67</f>
        <v>0</v>
      </c>
    </row>
    <row r="68" spans="1:6" x14ac:dyDescent="0.25">
      <c r="A68" s="331"/>
      <c r="B68" s="303"/>
      <c r="C68" s="296"/>
      <c r="D68" s="326"/>
      <c r="E68" s="438"/>
      <c r="F68" s="440"/>
    </row>
    <row r="69" spans="1:6" x14ac:dyDescent="0.25">
      <c r="A69" s="331"/>
      <c r="B69" s="303"/>
      <c r="C69" s="296"/>
      <c r="D69" s="326"/>
      <c r="E69" s="438"/>
      <c r="F69" s="440"/>
    </row>
    <row r="70" spans="1:6" x14ac:dyDescent="0.25">
      <c r="A70" s="331"/>
      <c r="B70" s="303"/>
      <c r="C70" s="296"/>
      <c r="D70" s="326"/>
      <c r="E70" s="438"/>
      <c r="F70" s="440"/>
    </row>
    <row r="71" spans="1:6" x14ac:dyDescent="0.25">
      <c r="A71" s="331"/>
      <c r="B71" s="303"/>
      <c r="C71" s="296"/>
      <c r="D71" s="326"/>
      <c r="E71" s="438"/>
      <c r="F71" s="440"/>
    </row>
    <row r="72" spans="1:6" x14ac:dyDescent="0.25">
      <c r="A72" s="331"/>
      <c r="B72" s="303"/>
      <c r="C72" s="296"/>
      <c r="D72" s="326"/>
      <c r="E72" s="438"/>
      <c r="F72" s="440"/>
    </row>
    <row r="73" spans="1:6" ht="13" x14ac:dyDescent="0.25">
      <c r="A73" s="329"/>
      <c r="B73" s="304"/>
      <c r="C73" s="296"/>
      <c r="D73" s="326"/>
      <c r="E73" s="438"/>
      <c r="F73" s="440"/>
    </row>
    <row r="74" spans="1:6" x14ac:dyDescent="0.25">
      <c r="A74" s="331"/>
      <c r="B74" s="309"/>
      <c r="C74" s="296"/>
      <c r="D74" s="326"/>
      <c r="E74" s="438"/>
      <c r="F74" s="440"/>
    </row>
    <row r="75" spans="1:6" x14ac:dyDescent="0.25">
      <c r="A75" s="331"/>
      <c r="B75" s="303"/>
      <c r="C75" s="296"/>
      <c r="D75" s="326"/>
      <c r="E75" s="438"/>
      <c r="F75" s="440"/>
    </row>
    <row r="76" spans="1:6" x14ac:dyDescent="0.25">
      <c r="A76" s="331"/>
      <c r="B76" s="303"/>
      <c r="C76" s="296"/>
      <c r="D76" s="326"/>
      <c r="E76" s="438"/>
      <c r="F76" s="440"/>
    </row>
    <row r="77" spans="1:6" ht="13" x14ac:dyDescent="0.25">
      <c r="A77" s="329"/>
      <c r="B77" s="304"/>
      <c r="C77" s="296"/>
      <c r="D77" s="326"/>
      <c r="E77" s="438"/>
      <c r="F77" s="440"/>
    </row>
    <row r="78" spans="1:6" x14ac:dyDescent="0.25">
      <c r="A78" s="331"/>
      <c r="B78" s="309"/>
      <c r="C78" s="296"/>
      <c r="D78" s="326"/>
      <c r="E78" s="438"/>
      <c r="F78" s="440"/>
    </row>
    <row r="79" spans="1:6" x14ac:dyDescent="0.25">
      <c r="A79" s="331"/>
      <c r="B79" s="303"/>
      <c r="C79" s="296"/>
      <c r="D79" s="326"/>
      <c r="E79" s="438"/>
      <c r="F79" s="440"/>
    </row>
    <row r="80" spans="1:6" x14ac:dyDescent="0.25">
      <c r="A80" s="331"/>
      <c r="B80" s="303"/>
      <c r="C80" s="296"/>
      <c r="D80" s="326"/>
      <c r="E80" s="438"/>
      <c r="F80" s="440"/>
    </row>
    <row r="81" spans="1:6" x14ac:dyDescent="0.25">
      <c r="A81" s="331"/>
      <c r="B81" s="303"/>
      <c r="C81" s="296"/>
      <c r="D81" s="326"/>
      <c r="E81" s="438"/>
      <c r="F81" s="440"/>
    </row>
    <row r="82" spans="1:6" x14ac:dyDescent="0.25">
      <c r="A82" s="331"/>
      <c r="B82" s="303"/>
      <c r="C82" s="296"/>
      <c r="D82" s="326"/>
      <c r="E82" s="438"/>
      <c r="F82" s="440"/>
    </row>
    <row r="83" spans="1:6" x14ac:dyDescent="0.25">
      <c r="A83" s="331"/>
      <c r="B83" s="303"/>
      <c r="C83" s="296"/>
      <c r="D83" s="326"/>
      <c r="E83" s="438"/>
      <c r="F83" s="440"/>
    </row>
    <row r="84" spans="1:6" ht="13" thickBot="1" x14ac:dyDescent="0.3">
      <c r="A84" s="320"/>
      <c r="B84" s="321"/>
      <c r="C84" s="322"/>
      <c r="D84" s="322" t="s">
        <v>119</v>
      </c>
      <c r="E84" s="685"/>
      <c r="F84" s="443">
        <f>SUM(F46:F83)</f>
        <v>0</v>
      </c>
    </row>
    <row r="85" spans="1:6" ht="26.5" thickBot="1" x14ac:dyDescent="0.3">
      <c r="A85" s="800" t="s">
        <v>72</v>
      </c>
      <c r="B85" s="801" t="s">
        <v>73</v>
      </c>
      <c r="C85" s="801" t="s">
        <v>74</v>
      </c>
      <c r="D85" s="801" t="s">
        <v>75</v>
      </c>
      <c r="E85" s="821" t="s">
        <v>1446</v>
      </c>
      <c r="F85" s="830" t="s">
        <v>1443</v>
      </c>
    </row>
    <row r="86" spans="1:6" x14ac:dyDescent="0.25">
      <c r="A86" s="331"/>
      <c r="B86" s="303"/>
      <c r="C86" s="296"/>
      <c r="D86" s="326"/>
      <c r="E86" s="438"/>
      <c r="F86" s="440"/>
    </row>
    <row r="87" spans="1:6" ht="13" x14ac:dyDescent="0.25">
      <c r="A87" s="294"/>
      <c r="B87" s="295" t="s">
        <v>132</v>
      </c>
      <c r="C87" s="296"/>
      <c r="D87" s="326"/>
      <c r="E87" s="438"/>
      <c r="F87" s="440"/>
    </row>
    <row r="88" spans="1:6" ht="13" x14ac:dyDescent="0.25">
      <c r="A88" s="294"/>
      <c r="B88" s="295"/>
      <c r="C88" s="296"/>
      <c r="D88" s="296"/>
      <c r="E88" s="438"/>
      <c r="F88" s="440"/>
    </row>
    <row r="89" spans="1:6" ht="25" x14ac:dyDescent="0.25">
      <c r="A89" s="294"/>
      <c r="B89" s="304" t="s">
        <v>52</v>
      </c>
      <c r="C89" s="296"/>
      <c r="D89" s="296"/>
      <c r="E89" s="438"/>
      <c r="F89" s="440"/>
    </row>
    <row r="90" spans="1:6" ht="13" x14ac:dyDescent="0.25">
      <c r="A90" s="294"/>
      <c r="B90" s="311"/>
      <c r="C90" s="296"/>
      <c r="D90" s="296"/>
      <c r="E90" s="438"/>
      <c r="F90" s="440"/>
    </row>
    <row r="91" spans="1:6" x14ac:dyDescent="0.25">
      <c r="A91" s="294" t="s">
        <v>42</v>
      </c>
      <c r="B91" s="309" t="s">
        <v>18</v>
      </c>
      <c r="C91" s="296" t="s">
        <v>79</v>
      </c>
      <c r="D91" s="296">
        <v>100</v>
      </c>
      <c r="E91" s="438"/>
      <c r="F91" s="440">
        <f>D91*E91</f>
        <v>0</v>
      </c>
    </row>
    <row r="92" spans="1:6" x14ac:dyDescent="0.25">
      <c r="A92" s="294"/>
      <c r="B92" s="309"/>
      <c r="C92" s="296"/>
      <c r="D92" s="296"/>
      <c r="E92" s="438"/>
      <c r="F92" s="440"/>
    </row>
    <row r="93" spans="1:6" ht="25" x14ac:dyDescent="0.25">
      <c r="A93" s="294"/>
      <c r="B93" s="304" t="s">
        <v>53</v>
      </c>
      <c r="C93" s="296"/>
      <c r="D93" s="296"/>
      <c r="E93" s="438"/>
      <c r="F93" s="440"/>
    </row>
    <row r="94" spans="1:6" x14ac:dyDescent="0.25">
      <c r="A94" s="294"/>
      <c r="B94" s="303"/>
      <c r="C94" s="296"/>
      <c r="D94" s="296"/>
      <c r="E94" s="438"/>
      <c r="F94" s="440"/>
    </row>
    <row r="95" spans="1:6" x14ac:dyDescent="0.25">
      <c r="A95" s="294" t="s">
        <v>38</v>
      </c>
      <c r="B95" s="303" t="s">
        <v>39</v>
      </c>
      <c r="C95" s="296" t="s">
        <v>66</v>
      </c>
      <c r="D95" s="296">
        <v>50</v>
      </c>
      <c r="E95" s="438"/>
      <c r="F95" s="440">
        <f>D95*E95</f>
        <v>0</v>
      </c>
    </row>
    <row r="96" spans="1:6" ht="14.5" x14ac:dyDescent="0.25">
      <c r="A96" s="294" t="s">
        <v>241</v>
      </c>
      <c r="B96" s="303" t="s">
        <v>410</v>
      </c>
      <c r="C96" s="296" t="s">
        <v>432</v>
      </c>
      <c r="D96" s="296">
        <v>60</v>
      </c>
      <c r="E96" s="438"/>
      <c r="F96" s="440">
        <f>D96*E96</f>
        <v>0</v>
      </c>
    </row>
    <row r="97" spans="1:6" x14ac:dyDescent="0.25">
      <c r="A97" s="294" t="s">
        <v>55</v>
      </c>
      <c r="B97" s="303" t="s">
        <v>18</v>
      </c>
      <c r="C97" s="296" t="s">
        <v>79</v>
      </c>
      <c r="D97" s="296">
        <v>160</v>
      </c>
      <c r="E97" s="438"/>
      <c r="F97" s="440">
        <f>D97*E97</f>
        <v>0</v>
      </c>
    </row>
    <row r="98" spans="1:6" ht="13" x14ac:dyDescent="0.3">
      <c r="A98" s="306"/>
      <c r="B98" s="307"/>
      <c r="C98" s="307"/>
      <c r="D98" s="307"/>
      <c r="E98" s="686"/>
      <c r="F98" s="695"/>
    </row>
    <row r="99" spans="1:6" ht="13" x14ac:dyDescent="0.25">
      <c r="A99" s="294"/>
      <c r="B99" s="311" t="s">
        <v>133</v>
      </c>
      <c r="C99" s="296"/>
      <c r="D99" s="296"/>
      <c r="E99" s="438"/>
      <c r="F99" s="440"/>
    </row>
    <row r="100" spans="1:6" x14ac:dyDescent="0.25">
      <c r="A100" s="294"/>
      <c r="B100" s="303"/>
      <c r="C100" s="296"/>
      <c r="D100" s="296"/>
      <c r="E100" s="438"/>
      <c r="F100" s="440"/>
    </row>
    <row r="101" spans="1:6" ht="13" x14ac:dyDescent="0.25">
      <c r="A101" s="294"/>
      <c r="B101" s="311" t="s">
        <v>56</v>
      </c>
      <c r="C101" s="296"/>
      <c r="D101" s="296"/>
      <c r="E101" s="438"/>
      <c r="F101" s="440"/>
    </row>
    <row r="102" spans="1:6" x14ac:dyDescent="0.25">
      <c r="A102" s="294"/>
      <c r="B102" s="303"/>
      <c r="C102" s="296"/>
      <c r="D102" s="296"/>
      <c r="E102" s="438"/>
      <c r="F102" s="440"/>
    </row>
    <row r="103" spans="1:6" ht="25" x14ac:dyDescent="0.25">
      <c r="A103" s="294"/>
      <c r="B103" s="304" t="s">
        <v>57</v>
      </c>
      <c r="C103" s="296"/>
      <c r="D103" s="296"/>
      <c r="E103" s="438"/>
      <c r="F103" s="440"/>
    </row>
    <row r="104" spans="1:6" x14ac:dyDescent="0.25">
      <c r="A104" s="294"/>
      <c r="B104" s="303"/>
      <c r="C104" s="296"/>
      <c r="D104" s="296"/>
      <c r="E104" s="438"/>
      <c r="F104" s="440"/>
    </row>
    <row r="105" spans="1:6" x14ac:dyDescent="0.25">
      <c r="A105" s="294" t="s">
        <v>80</v>
      </c>
      <c r="B105" s="303" t="s">
        <v>198</v>
      </c>
      <c r="C105" s="296" t="s">
        <v>68</v>
      </c>
      <c r="D105" s="296">
        <v>6</v>
      </c>
      <c r="E105" s="436"/>
      <c r="F105" s="440">
        <f>D105*E105</f>
        <v>0</v>
      </c>
    </row>
    <row r="106" spans="1:6" x14ac:dyDescent="0.25">
      <c r="A106" s="294"/>
      <c r="B106" s="304"/>
      <c r="C106" s="296"/>
      <c r="D106" s="296"/>
      <c r="E106" s="436"/>
      <c r="F106" s="696"/>
    </row>
    <row r="107" spans="1:6" ht="13" x14ac:dyDescent="0.25">
      <c r="A107" s="294"/>
      <c r="B107" s="311" t="s">
        <v>59</v>
      </c>
      <c r="C107" s="296"/>
      <c r="D107" s="296"/>
      <c r="E107" s="436"/>
      <c r="F107" s="440"/>
    </row>
    <row r="108" spans="1:6" x14ac:dyDescent="0.25">
      <c r="A108" s="294"/>
      <c r="B108" s="303"/>
      <c r="C108" s="296"/>
      <c r="D108" s="296"/>
      <c r="E108" s="436"/>
      <c r="F108" s="696"/>
    </row>
    <row r="109" spans="1:6" ht="25" x14ac:dyDescent="0.25">
      <c r="A109" s="294"/>
      <c r="B109" s="304" t="s">
        <v>61</v>
      </c>
      <c r="C109" s="296"/>
      <c r="D109" s="296"/>
      <c r="E109" s="436"/>
      <c r="F109" s="440"/>
    </row>
    <row r="110" spans="1:6" x14ac:dyDescent="0.25">
      <c r="A110" s="294"/>
      <c r="B110" s="304"/>
      <c r="C110" s="296"/>
      <c r="D110" s="296"/>
      <c r="E110" s="436"/>
      <c r="F110" s="440"/>
    </row>
    <row r="111" spans="1:6" x14ac:dyDescent="0.25">
      <c r="A111" s="294" t="s">
        <v>60</v>
      </c>
      <c r="B111" s="303" t="s">
        <v>656</v>
      </c>
      <c r="C111" s="296" t="s">
        <v>66</v>
      </c>
      <c r="D111" s="296">
        <v>75</v>
      </c>
      <c r="E111" s="436"/>
      <c r="F111" s="440">
        <f>D111*E111</f>
        <v>0</v>
      </c>
    </row>
    <row r="112" spans="1:6" x14ac:dyDescent="0.25">
      <c r="A112" s="294"/>
      <c r="B112" s="336"/>
      <c r="C112" s="296"/>
      <c r="D112" s="296"/>
      <c r="E112" s="436"/>
      <c r="F112" s="440"/>
    </row>
    <row r="113" spans="1:6" ht="13" x14ac:dyDescent="0.25">
      <c r="A113" s="294"/>
      <c r="B113" s="369" t="s">
        <v>101</v>
      </c>
      <c r="C113" s="303"/>
      <c r="D113" s="341"/>
      <c r="E113" s="438"/>
      <c r="F113" s="440"/>
    </row>
    <row r="114" spans="1:6" x14ac:dyDescent="0.25">
      <c r="A114" s="294"/>
      <c r="B114" s="303"/>
      <c r="C114" s="303"/>
      <c r="D114" s="341"/>
      <c r="E114" s="438"/>
      <c r="F114" s="440"/>
    </row>
    <row r="115" spans="1:6" ht="13" x14ac:dyDescent="0.25">
      <c r="A115" s="294"/>
      <c r="B115" s="295" t="s">
        <v>102</v>
      </c>
      <c r="C115" s="303"/>
      <c r="D115" s="341"/>
      <c r="E115" s="438"/>
      <c r="F115" s="440"/>
    </row>
    <row r="116" spans="1:6" ht="13" x14ac:dyDescent="0.25">
      <c r="A116" s="294"/>
      <c r="B116" s="369"/>
      <c r="C116" s="303"/>
      <c r="D116" s="370"/>
      <c r="E116" s="436"/>
      <c r="F116" s="440"/>
    </row>
    <row r="117" spans="1:6" ht="13" x14ac:dyDescent="0.25">
      <c r="A117" s="294"/>
      <c r="B117" s="311" t="s">
        <v>70</v>
      </c>
      <c r="C117" s="303"/>
      <c r="D117" s="303"/>
      <c r="E117" s="436"/>
      <c r="F117" s="440"/>
    </row>
    <row r="118" spans="1:6" ht="13" x14ac:dyDescent="0.25">
      <c r="A118" s="294"/>
      <c r="B118" s="311"/>
      <c r="C118" s="303"/>
      <c r="D118" s="303"/>
      <c r="E118" s="436"/>
      <c r="F118" s="440"/>
    </row>
    <row r="119" spans="1:6" ht="37.5" x14ac:dyDescent="0.25">
      <c r="A119" s="294"/>
      <c r="B119" s="304" t="s">
        <v>145</v>
      </c>
      <c r="C119" s="296"/>
      <c r="D119" s="296"/>
      <c r="E119" s="436"/>
      <c r="F119" s="440"/>
    </row>
    <row r="120" spans="1:6" x14ac:dyDescent="0.25">
      <c r="A120" s="294"/>
      <c r="B120" s="304"/>
      <c r="C120" s="296"/>
      <c r="D120" s="296"/>
      <c r="E120" s="436"/>
      <c r="F120" s="440"/>
    </row>
    <row r="121" spans="1:6" x14ac:dyDescent="0.25">
      <c r="A121" s="453" t="s">
        <v>146</v>
      </c>
      <c r="B121" s="454" t="s">
        <v>740</v>
      </c>
      <c r="C121" s="296" t="s">
        <v>294</v>
      </c>
      <c r="D121" s="296">
        <v>2</v>
      </c>
      <c r="E121" s="436"/>
      <c r="F121" s="440">
        <f>D121*E121</f>
        <v>0</v>
      </c>
    </row>
    <row r="122" spans="1:6" x14ac:dyDescent="0.25">
      <c r="A122" s="453"/>
      <c r="B122" s="454"/>
      <c r="C122" s="296"/>
      <c r="D122" s="296"/>
      <c r="E122" s="436"/>
      <c r="F122" s="440"/>
    </row>
    <row r="123" spans="1:6" ht="13" x14ac:dyDescent="0.3">
      <c r="A123" s="294"/>
      <c r="B123" s="311" t="s">
        <v>71</v>
      </c>
      <c r="C123" s="296"/>
      <c r="D123" s="296"/>
      <c r="E123" s="642"/>
      <c r="F123" s="440"/>
    </row>
    <row r="124" spans="1:6" ht="13" x14ac:dyDescent="0.3">
      <c r="A124" s="294"/>
      <c r="B124" s="303"/>
      <c r="C124" s="296"/>
      <c r="D124" s="296"/>
      <c r="E124" s="642"/>
      <c r="F124" s="440"/>
    </row>
    <row r="125" spans="1:6" ht="37.5" x14ac:dyDescent="0.25">
      <c r="A125" s="371"/>
      <c r="B125" s="304" t="s">
        <v>156</v>
      </c>
      <c r="C125" s="296"/>
      <c r="D125" s="296"/>
      <c r="E125" s="436"/>
      <c r="F125" s="440"/>
    </row>
    <row r="126" spans="1:6" x14ac:dyDescent="0.25">
      <c r="A126" s="371"/>
      <c r="B126" s="304"/>
      <c r="C126" s="296"/>
      <c r="D126" s="296"/>
      <c r="E126" s="436"/>
      <c r="F126" s="440"/>
    </row>
    <row r="127" spans="1:6" x14ac:dyDescent="0.25">
      <c r="A127" s="453" t="s">
        <v>81</v>
      </c>
      <c r="B127" s="454" t="s">
        <v>1098</v>
      </c>
      <c r="C127" s="296" t="s">
        <v>294</v>
      </c>
      <c r="D127" s="296">
        <v>1</v>
      </c>
      <c r="E127" s="436"/>
      <c r="F127" s="440">
        <f>D127*E127</f>
        <v>0</v>
      </c>
    </row>
    <row r="128" spans="1:6" x14ac:dyDescent="0.25">
      <c r="A128" s="453" t="s">
        <v>266</v>
      </c>
      <c r="B128" s="454" t="s">
        <v>1568</v>
      </c>
      <c r="C128" s="296" t="s">
        <v>294</v>
      </c>
      <c r="D128" s="296">
        <v>1</v>
      </c>
      <c r="E128" s="436"/>
      <c r="F128" s="440">
        <f>D128*E128</f>
        <v>0</v>
      </c>
    </row>
    <row r="129" spans="1:6" x14ac:dyDescent="0.25">
      <c r="A129" s="453"/>
      <c r="B129" s="454"/>
      <c r="C129" s="296"/>
      <c r="D129" s="296"/>
      <c r="E129" s="436"/>
      <c r="F129" s="440"/>
    </row>
    <row r="130" spans="1:6" x14ac:dyDescent="0.25">
      <c r="A130" s="294"/>
      <c r="B130" s="303"/>
      <c r="C130" s="296"/>
      <c r="D130" s="296"/>
      <c r="E130" s="436"/>
      <c r="F130" s="440"/>
    </row>
    <row r="131" spans="1:6" ht="13" thickBot="1" x14ac:dyDescent="0.3">
      <c r="A131" s="320"/>
      <c r="B131" s="321"/>
      <c r="C131" s="322"/>
      <c r="D131" s="322" t="s">
        <v>119</v>
      </c>
      <c r="E131" s="685"/>
      <c r="F131" s="443">
        <f>SUM(F86:F129)</f>
        <v>0</v>
      </c>
    </row>
    <row r="132" spans="1:6" ht="26.5" thickBot="1" x14ac:dyDescent="0.3">
      <c r="A132" s="800" t="s">
        <v>72</v>
      </c>
      <c r="B132" s="801" t="s">
        <v>73</v>
      </c>
      <c r="C132" s="801" t="s">
        <v>74</v>
      </c>
      <c r="D132" s="801" t="s">
        <v>75</v>
      </c>
      <c r="E132" s="821" t="s">
        <v>1446</v>
      </c>
      <c r="F132" s="830" t="s">
        <v>1443</v>
      </c>
    </row>
    <row r="133" spans="1:6" ht="13" x14ac:dyDescent="0.3">
      <c r="A133" s="44"/>
      <c r="B133" s="349"/>
      <c r="C133" s="41"/>
      <c r="D133" s="41"/>
      <c r="E133" s="436"/>
      <c r="F133" s="696"/>
    </row>
    <row r="134" spans="1:6" x14ac:dyDescent="0.25">
      <c r="A134" s="294"/>
      <c r="B134" s="303"/>
      <c r="C134" s="296"/>
      <c r="D134" s="296"/>
      <c r="E134" s="436"/>
      <c r="F134" s="440"/>
    </row>
    <row r="135" spans="1:6" ht="13" x14ac:dyDescent="0.3">
      <c r="A135" s="294"/>
      <c r="B135" s="295" t="s">
        <v>14</v>
      </c>
      <c r="C135" s="296"/>
      <c r="D135" s="296"/>
      <c r="E135" s="642"/>
      <c r="F135" s="440"/>
    </row>
    <row r="136" spans="1:6" x14ac:dyDescent="0.25">
      <c r="A136" s="294"/>
      <c r="B136" s="303"/>
      <c r="C136" s="296"/>
      <c r="D136" s="296"/>
      <c r="E136" s="684"/>
      <c r="F136" s="440"/>
    </row>
    <row r="137" spans="1:6" ht="37.5" x14ac:dyDescent="0.25">
      <c r="A137" s="294"/>
      <c r="B137" s="304" t="s">
        <v>1126</v>
      </c>
      <c r="C137" s="296"/>
      <c r="D137" s="296"/>
      <c r="E137" s="684"/>
      <c r="F137" s="440"/>
    </row>
    <row r="138" spans="1:6" x14ac:dyDescent="0.25">
      <c r="A138" s="294"/>
      <c r="B138" s="303"/>
      <c r="C138" s="296"/>
      <c r="D138" s="296"/>
      <c r="E138" s="436"/>
      <c r="F138" s="440"/>
    </row>
    <row r="139" spans="1:6" x14ac:dyDescent="0.25">
      <c r="A139" s="453" t="s">
        <v>781</v>
      </c>
      <c r="B139" s="454" t="s">
        <v>1242</v>
      </c>
      <c r="C139" s="296" t="s">
        <v>294</v>
      </c>
      <c r="D139" s="296">
        <v>2</v>
      </c>
      <c r="E139" s="436"/>
      <c r="F139" s="440">
        <f>D139*E139</f>
        <v>0</v>
      </c>
    </row>
    <row r="140" spans="1:6" x14ac:dyDescent="0.25">
      <c r="A140" s="453" t="s">
        <v>782</v>
      </c>
      <c r="B140" s="454" t="s">
        <v>1567</v>
      </c>
      <c r="C140" s="296" t="s">
        <v>294</v>
      </c>
      <c r="D140" s="296">
        <v>2</v>
      </c>
      <c r="E140" s="436"/>
      <c r="F140" s="440">
        <f>D140*E140</f>
        <v>0</v>
      </c>
    </row>
    <row r="141" spans="1:6" x14ac:dyDescent="0.25">
      <c r="A141" s="453"/>
      <c r="B141" s="454"/>
      <c r="C141" s="296"/>
      <c r="D141" s="296"/>
      <c r="E141" s="436"/>
      <c r="F141" s="440"/>
    </row>
    <row r="142" spans="1:6" ht="13" x14ac:dyDescent="0.3">
      <c r="A142" s="294"/>
      <c r="B142" s="295" t="s">
        <v>86</v>
      </c>
      <c r="C142" s="296"/>
      <c r="D142" s="296"/>
      <c r="E142" s="642"/>
      <c r="F142" s="440"/>
    </row>
    <row r="143" spans="1:6" x14ac:dyDescent="0.25">
      <c r="A143" s="294"/>
      <c r="B143" s="303"/>
      <c r="C143" s="296"/>
      <c r="D143" s="296"/>
      <c r="E143" s="684"/>
      <c r="F143" s="440"/>
    </row>
    <row r="144" spans="1:6" ht="37.5" x14ac:dyDescent="0.25">
      <c r="A144" s="294"/>
      <c r="B144" s="304" t="s">
        <v>29</v>
      </c>
      <c r="C144" s="296"/>
      <c r="D144" s="296"/>
      <c r="E144" s="684"/>
      <c r="F144" s="440"/>
    </row>
    <row r="145" spans="1:10" x14ac:dyDescent="0.25">
      <c r="A145" s="294"/>
      <c r="B145" s="303"/>
      <c r="C145" s="296"/>
      <c r="D145" s="296"/>
      <c r="E145" s="436"/>
      <c r="F145" s="440"/>
    </row>
    <row r="146" spans="1:10" x14ac:dyDescent="0.25">
      <c r="A146" s="294" t="s">
        <v>237</v>
      </c>
      <c r="B146" s="454" t="s">
        <v>1566</v>
      </c>
      <c r="C146" s="296" t="s">
        <v>294</v>
      </c>
      <c r="D146" s="296">
        <v>2</v>
      </c>
      <c r="E146" s="436"/>
      <c r="F146" s="440">
        <f>D146*E146</f>
        <v>0</v>
      </c>
    </row>
    <row r="147" spans="1:10" x14ac:dyDescent="0.25">
      <c r="A147" s="294"/>
      <c r="B147" s="454"/>
      <c r="C147" s="296"/>
      <c r="D147" s="296"/>
      <c r="E147" s="436"/>
      <c r="F147" s="440"/>
    </row>
    <row r="148" spans="1:10" ht="13" x14ac:dyDescent="0.3">
      <c r="A148" s="294"/>
      <c r="B148" s="311" t="s">
        <v>134</v>
      </c>
      <c r="C148" s="296"/>
      <c r="D148" s="296"/>
      <c r="E148" s="642"/>
      <c r="F148" s="440"/>
    </row>
    <row r="149" spans="1:10" ht="13" x14ac:dyDescent="0.3">
      <c r="A149" s="294"/>
      <c r="B149" s="311"/>
      <c r="C149" s="296"/>
      <c r="D149" s="296"/>
      <c r="E149" s="642"/>
      <c r="F149" s="440"/>
    </row>
    <row r="150" spans="1:10" ht="50.5" x14ac:dyDescent="0.3">
      <c r="A150" s="294"/>
      <c r="B150" s="339" t="s">
        <v>704</v>
      </c>
      <c r="C150" s="296"/>
      <c r="D150" s="296"/>
      <c r="E150" s="642"/>
      <c r="F150" s="440"/>
    </row>
    <row r="151" spans="1:10" ht="13" x14ac:dyDescent="0.3">
      <c r="A151" s="294"/>
      <c r="B151" s="304"/>
      <c r="C151" s="296"/>
      <c r="D151" s="296"/>
      <c r="E151" s="642"/>
      <c r="F151" s="440"/>
    </row>
    <row r="152" spans="1:10" x14ac:dyDescent="0.25">
      <c r="A152" s="453" t="s">
        <v>652</v>
      </c>
      <c r="B152" s="463" t="s">
        <v>1569</v>
      </c>
      <c r="C152" s="296" t="s">
        <v>294</v>
      </c>
      <c r="D152" s="296">
        <v>2</v>
      </c>
      <c r="E152" s="439"/>
      <c r="F152" s="440">
        <f t="shared" ref="F152:F155" si="0">D152*E152</f>
        <v>0</v>
      </c>
    </row>
    <row r="153" spans="1:10" x14ac:dyDescent="0.25">
      <c r="A153" s="453" t="s">
        <v>651</v>
      </c>
      <c r="B153" s="463" t="s">
        <v>1570</v>
      </c>
      <c r="C153" s="296" t="s">
        <v>294</v>
      </c>
      <c r="D153" s="296">
        <v>1</v>
      </c>
      <c r="E153" s="907"/>
      <c r="F153" s="440">
        <f t="shared" si="0"/>
        <v>0</v>
      </c>
    </row>
    <row r="154" spans="1:10" x14ac:dyDescent="0.25">
      <c r="A154" s="453" t="s">
        <v>660</v>
      </c>
      <c r="B154" s="463" t="s">
        <v>961</v>
      </c>
      <c r="C154" s="296" t="s">
        <v>294</v>
      </c>
      <c r="D154" s="296">
        <v>2</v>
      </c>
      <c r="E154" s="907"/>
      <c r="F154" s="440">
        <f t="shared" si="0"/>
        <v>0</v>
      </c>
    </row>
    <row r="155" spans="1:10" x14ac:dyDescent="0.25">
      <c r="A155" s="453" t="s">
        <v>661</v>
      </c>
      <c r="B155" s="463" t="s">
        <v>1571</v>
      </c>
      <c r="C155" s="296" t="s">
        <v>294</v>
      </c>
      <c r="D155" s="296">
        <v>2</v>
      </c>
      <c r="E155" s="907"/>
      <c r="F155" s="440">
        <f t="shared" si="0"/>
        <v>0</v>
      </c>
    </row>
    <row r="156" spans="1:10" x14ac:dyDescent="0.25">
      <c r="A156" s="453"/>
      <c r="B156" s="463"/>
      <c r="C156" s="296"/>
      <c r="D156" s="296"/>
      <c r="E156" s="907"/>
      <c r="F156" s="440"/>
    </row>
    <row r="157" spans="1:10" x14ac:dyDescent="0.25">
      <c r="A157" s="453"/>
      <c r="B157" s="463"/>
      <c r="C157" s="458"/>
      <c r="D157" s="296"/>
      <c r="E157" s="907"/>
      <c r="F157" s="440"/>
    </row>
    <row r="158" spans="1:10" ht="50" x14ac:dyDescent="0.25">
      <c r="A158" s="294"/>
      <c r="B158" s="339" t="s">
        <v>705</v>
      </c>
      <c r="C158" s="296"/>
      <c r="D158" s="296"/>
      <c r="E158" s="439"/>
      <c r="F158" s="696"/>
    </row>
    <row r="159" spans="1:10" x14ac:dyDescent="0.25">
      <c r="A159" s="294"/>
      <c r="B159" s="336"/>
      <c r="C159" s="296"/>
      <c r="D159" s="296"/>
      <c r="E159" s="439"/>
      <c r="F159" s="440"/>
      <c r="J159" s="907"/>
    </row>
    <row r="160" spans="1:10" x14ac:dyDescent="0.25">
      <c r="A160" s="453" t="s">
        <v>652</v>
      </c>
      <c r="B160" s="463" t="s">
        <v>1569</v>
      </c>
      <c r="C160" s="296" t="s">
        <v>294</v>
      </c>
      <c r="D160" s="296">
        <v>2</v>
      </c>
      <c r="E160" s="439"/>
      <c r="F160" s="440">
        <f t="shared" ref="F160:F163" si="1">D160*E160</f>
        <v>0</v>
      </c>
    </row>
    <row r="161" spans="1:6" x14ac:dyDescent="0.25">
      <c r="A161" s="453" t="s">
        <v>651</v>
      </c>
      <c r="B161" s="463" t="s">
        <v>1570</v>
      </c>
      <c r="C161" s="296" t="s">
        <v>294</v>
      </c>
      <c r="D161" s="296">
        <v>1</v>
      </c>
      <c r="E161" s="907"/>
      <c r="F161" s="440">
        <f t="shared" si="1"/>
        <v>0</v>
      </c>
    </row>
    <row r="162" spans="1:6" x14ac:dyDescent="0.25">
      <c r="A162" s="453" t="s">
        <v>660</v>
      </c>
      <c r="B162" s="463" t="s">
        <v>961</v>
      </c>
      <c r="C162" s="296" t="s">
        <v>294</v>
      </c>
      <c r="D162" s="296">
        <v>2</v>
      </c>
      <c r="E162" s="907"/>
      <c r="F162" s="440">
        <f t="shared" si="1"/>
        <v>0</v>
      </c>
    </row>
    <row r="163" spans="1:6" x14ac:dyDescent="0.25">
      <c r="A163" s="453" t="s">
        <v>661</v>
      </c>
      <c r="B163" s="463" t="s">
        <v>1571</v>
      </c>
      <c r="C163" s="296" t="s">
        <v>294</v>
      </c>
      <c r="D163" s="296">
        <v>2</v>
      </c>
      <c r="E163" s="907"/>
      <c r="F163" s="440">
        <f t="shared" si="1"/>
        <v>0</v>
      </c>
    </row>
    <row r="164" spans="1:6" x14ac:dyDescent="0.25">
      <c r="A164" s="294"/>
      <c r="B164" s="336"/>
      <c r="C164" s="296"/>
      <c r="D164" s="296"/>
      <c r="E164" s="439"/>
      <c r="F164" s="440"/>
    </row>
    <row r="165" spans="1:6" x14ac:dyDescent="0.25">
      <c r="A165" s="294"/>
      <c r="B165" s="303"/>
      <c r="C165" s="296"/>
      <c r="D165" s="296"/>
      <c r="E165" s="439"/>
      <c r="F165" s="440"/>
    </row>
    <row r="166" spans="1:6" ht="13" x14ac:dyDescent="0.25">
      <c r="A166" s="294"/>
      <c r="B166" s="295" t="s">
        <v>76</v>
      </c>
      <c r="C166" s="296"/>
      <c r="D166" s="296"/>
      <c r="E166" s="436"/>
      <c r="F166" s="440"/>
    </row>
    <row r="167" spans="1:6" x14ac:dyDescent="0.25">
      <c r="A167" s="294"/>
      <c r="B167" s="304"/>
      <c r="C167" s="296"/>
      <c r="D167" s="296"/>
      <c r="E167" s="436"/>
      <c r="F167" s="440"/>
    </row>
    <row r="168" spans="1:6" ht="50" x14ac:dyDescent="0.25">
      <c r="A168" s="294"/>
      <c r="B168" s="339" t="s">
        <v>1127</v>
      </c>
      <c r="C168" s="296"/>
      <c r="D168" s="296"/>
      <c r="E168" s="436"/>
      <c r="F168" s="440"/>
    </row>
    <row r="169" spans="1:6" x14ac:dyDescent="0.25">
      <c r="A169" s="294"/>
      <c r="B169" s="339"/>
      <c r="C169" s="296"/>
      <c r="D169" s="296"/>
      <c r="E169" s="436"/>
      <c r="F169" s="440"/>
    </row>
    <row r="170" spans="1:6" x14ac:dyDescent="0.25">
      <c r="A170" s="294"/>
      <c r="B170" s="454"/>
      <c r="C170" s="458"/>
      <c r="D170" s="296"/>
      <c r="E170" s="436"/>
      <c r="F170" s="440"/>
    </row>
    <row r="171" spans="1:6" x14ac:dyDescent="0.25">
      <c r="A171" s="294" t="s">
        <v>165</v>
      </c>
      <c r="B171" s="454" t="s">
        <v>740</v>
      </c>
      <c r="C171" s="296" t="s">
        <v>294</v>
      </c>
      <c r="D171" s="296">
        <v>4</v>
      </c>
      <c r="E171" s="439"/>
      <c r="F171" s="440">
        <f>D171*E171</f>
        <v>0</v>
      </c>
    </row>
    <row r="172" spans="1:6" x14ac:dyDescent="0.25">
      <c r="A172" s="294"/>
      <c r="B172" s="336"/>
      <c r="C172" s="296"/>
      <c r="D172" s="296"/>
      <c r="E172" s="439"/>
      <c r="F172" s="440"/>
    </row>
    <row r="173" spans="1:6" ht="13" x14ac:dyDescent="0.3">
      <c r="A173" s="44"/>
      <c r="B173" s="43"/>
      <c r="C173" s="41"/>
      <c r="D173" s="41"/>
      <c r="E173" s="642"/>
      <c r="F173" s="440"/>
    </row>
    <row r="174" spans="1:6" ht="13" thickBot="1" x14ac:dyDescent="0.3">
      <c r="A174" s="320"/>
      <c r="B174" s="321"/>
      <c r="C174" s="322"/>
      <c r="D174" s="322" t="s">
        <v>119</v>
      </c>
      <c r="E174" s="685"/>
      <c r="F174" s="443">
        <f>SUM(F134:F173)</f>
        <v>0</v>
      </c>
    </row>
    <row r="175" spans="1:6" ht="26.5" thickBot="1" x14ac:dyDescent="0.3">
      <c r="A175" s="800" t="s">
        <v>72</v>
      </c>
      <c r="B175" s="801" t="s">
        <v>73</v>
      </c>
      <c r="C175" s="801" t="s">
        <v>74</v>
      </c>
      <c r="D175" s="801" t="s">
        <v>75</v>
      </c>
      <c r="E175" s="821" t="s">
        <v>1446</v>
      </c>
      <c r="F175" s="830" t="s">
        <v>1443</v>
      </c>
    </row>
    <row r="176" spans="1:6" ht="13" x14ac:dyDescent="0.3">
      <c r="A176" s="44"/>
      <c r="B176" s="349"/>
      <c r="C176" s="41"/>
      <c r="D176" s="41"/>
      <c r="E176" s="436"/>
      <c r="F176" s="696"/>
    </row>
    <row r="177" spans="1:6" ht="26" x14ac:dyDescent="0.3">
      <c r="A177" s="294"/>
      <c r="B177" s="311" t="s">
        <v>104</v>
      </c>
      <c r="C177" s="296"/>
      <c r="D177" s="350"/>
      <c r="E177" s="642"/>
      <c r="F177" s="440"/>
    </row>
    <row r="178" spans="1:6" ht="13" x14ac:dyDescent="0.3">
      <c r="A178" s="294"/>
      <c r="B178" s="303"/>
      <c r="C178" s="296"/>
      <c r="D178" s="350"/>
      <c r="E178" s="642"/>
      <c r="F178" s="440"/>
    </row>
    <row r="179" spans="1:6" ht="25" x14ac:dyDescent="0.3">
      <c r="A179" s="294"/>
      <c r="B179" s="304" t="s">
        <v>1128</v>
      </c>
      <c r="C179" s="296"/>
      <c r="D179" s="350"/>
      <c r="E179" s="642"/>
      <c r="F179" s="440"/>
    </row>
    <row r="180" spans="1:6" ht="13" x14ac:dyDescent="0.3">
      <c r="A180" s="294"/>
      <c r="B180" s="303"/>
      <c r="C180" s="296"/>
      <c r="D180" s="350"/>
      <c r="E180" s="642"/>
      <c r="F180" s="696"/>
    </row>
    <row r="181" spans="1:6" x14ac:dyDescent="0.25">
      <c r="A181" s="294" t="s">
        <v>724</v>
      </c>
      <c r="B181" s="454" t="s">
        <v>1572</v>
      </c>
      <c r="C181" s="296" t="s">
        <v>294</v>
      </c>
      <c r="D181" s="350">
        <v>2</v>
      </c>
      <c r="E181" s="439"/>
      <c r="F181" s="440">
        <f>D181*E181</f>
        <v>0</v>
      </c>
    </row>
    <row r="182" spans="1:6" x14ac:dyDescent="0.25">
      <c r="A182" s="294"/>
      <c r="B182" s="303"/>
      <c r="C182" s="296"/>
      <c r="D182" s="350"/>
      <c r="E182" s="439"/>
      <c r="F182" s="440"/>
    </row>
    <row r="183" spans="1:6" ht="13" x14ac:dyDescent="0.3">
      <c r="A183" s="44"/>
      <c r="B183" s="43"/>
      <c r="C183" s="41"/>
      <c r="D183" s="41"/>
      <c r="E183" s="642"/>
      <c r="F183" s="440"/>
    </row>
    <row r="184" spans="1:6" ht="37.5" x14ac:dyDescent="0.3">
      <c r="A184" s="294"/>
      <c r="B184" s="304" t="s">
        <v>1129</v>
      </c>
      <c r="C184" s="296"/>
      <c r="D184" s="350"/>
      <c r="E184" s="642"/>
      <c r="F184" s="440"/>
    </row>
    <row r="185" spans="1:6" ht="13" x14ac:dyDescent="0.3">
      <c r="A185" s="294"/>
      <c r="B185" s="303"/>
      <c r="C185" s="296"/>
      <c r="D185" s="350"/>
      <c r="E185" s="642"/>
      <c r="F185" s="440"/>
    </row>
    <row r="186" spans="1:6" x14ac:dyDescent="0.25">
      <c r="A186" s="294" t="s">
        <v>1130</v>
      </c>
      <c r="B186" s="454" t="s">
        <v>1573</v>
      </c>
      <c r="C186" s="296" t="s">
        <v>294</v>
      </c>
      <c r="D186" s="350">
        <v>1</v>
      </c>
      <c r="E186" s="439"/>
      <c r="F186" s="440">
        <f>D186*E186</f>
        <v>0</v>
      </c>
    </row>
    <row r="187" spans="1:6" x14ac:dyDescent="0.25">
      <c r="A187" s="294" t="s">
        <v>1131</v>
      </c>
      <c r="B187" s="454" t="s">
        <v>153</v>
      </c>
      <c r="C187" s="296" t="s">
        <v>294</v>
      </c>
      <c r="D187" s="350">
        <v>1</v>
      </c>
      <c r="E187" s="439"/>
      <c r="F187" s="440">
        <f>D187*E187</f>
        <v>0</v>
      </c>
    </row>
    <row r="188" spans="1:6" x14ac:dyDescent="0.25">
      <c r="A188" s="294" t="s">
        <v>1132</v>
      </c>
      <c r="B188" s="454" t="s">
        <v>155</v>
      </c>
      <c r="C188" s="296" t="s">
        <v>294</v>
      </c>
      <c r="D188" s="350">
        <v>1</v>
      </c>
      <c r="E188" s="439"/>
      <c r="F188" s="440">
        <f>D188*E188</f>
        <v>0</v>
      </c>
    </row>
    <row r="189" spans="1:6" ht="13" x14ac:dyDescent="0.3">
      <c r="A189" s="294"/>
      <c r="B189" s="303"/>
      <c r="C189" s="296"/>
      <c r="D189" s="296"/>
      <c r="E189" s="642"/>
      <c r="F189" s="440"/>
    </row>
    <row r="190" spans="1:6" ht="13" x14ac:dyDescent="0.3">
      <c r="A190" s="294"/>
      <c r="B190" s="311" t="s">
        <v>107</v>
      </c>
      <c r="C190" s="296"/>
      <c r="D190" s="350"/>
      <c r="E190" s="642"/>
      <c r="F190" s="440"/>
    </row>
    <row r="191" spans="1:6" ht="13" x14ac:dyDescent="0.3">
      <c r="A191" s="294"/>
      <c r="B191" s="311"/>
      <c r="C191" s="296"/>
      <c r="D191" s="350"/>
      <c r="E191" s="642"/>
      <c r="F191" s="440"/>
    </row>
    <row r="192" spans="1:6" ht="37.5" x14ac:dyDescent="0.3">
      <c r="A192" s="294"/>
      <c r="B192" s="304" t="s">
        <v>1133</v>
      </c>
      <c r="C192" s="296"/>
      <c r="D192" s="350"/>
      <c r="E192" s="642"/>
      <c r="F192" s="440"/>
    </row>
    <row r="193" spans="1:6" ht="13" x14ac:dyDescent="0.3">
      <c r="A193" s="294"/>
      <c r="B193" s="303"/>
      <c r="C193" s="296"/>
      <c r="D193" s="350"/>
      <c r="E193" s="642"/>
      <c r="F193" s="440"/>
    </row>
    <row r="194" spans="1:6" x14ac:dyDescent="0.25">
      <c r="A194" s="294" t="s">
        <v>657</v>
      </c>
      <c r="B194" s="303" t="s">
        <v>82</v>
      </c>
      <c r="C194" s="296" t="s">
        <v>294</v>
      </c>
      <c r="D194" s="350">
        <v>4</v>
      </c>
      <c r="E194" s="439"/>
      <c r="F194" s="440">
        <f>D194*E194</f>
        <v>0</v>
      </c>
    </row>
    <row r="195" spans="1:6" x14ac:dyDescent="0.25">
      <c r="A195" s="294"/>
      <c r="B195" s="303"/>
      <c r="C195" s="296"/>
      <c r="D195" s="350"/>
      <c r="E195" s="439"/>
      <c r="F195" s="440"/>
    </row>
    <row r="196" spans="1:6" x14ac:dyDescent="0.25">
      <c r="A196" s="294"/>
      <c r="B196" s="327"/>
      <c r="C196" s="296"/>
      <c r="D196" s="350"/>
      <c r="E196" s="439"/>
      <c r="F196" s="440"/>
    </row>
    <row r="197" spans="1:6" ht="13" x14ac:dyDescent="0.25">
      <c r="A197" s="294"/>
      <c r="B197" s="355" t="s">
        <v>188</v>
      </c>
      <c r="C197" s="296"/>
      <c r="D197" s="296"/>
      <c r="E197" s="439"/>
      <c r="F197" s="440"/>
    </row>
    <row r="198" spans="1:6" x14ac:dyDescent="0.25">
      <c r="A198" s="294"/>
      <c r="B198" s="309"/>
      <c r="C198" s="296"/>
      <c r="D198" s="296"/>
      <c r="E198" s="439"/>
      <c r="F198" s="440"/>
    </row>
    <row r="199" spans="1:6" ht="50" x14ac:dyDescent="0.25">
      <c r="A199" s="294" t="s">
        <v>187</v>
      </c>
      <c r="B199" s="303" t="s">
        <v>369</v>
      </c>
      <c r="C199" s="296" t="s">
        <v>432</v>
      </c>
      <c r="D199" s="296">
        <v>30</v>
      </c>
      <c r="E199" s="441"/>
      <c r="F199" s="440">
        <f t="shared" ref="F199:F206" si="2">D199*E199</f>
        <v>0</v>
      </c>
    </row>
    <row r="200" spans="1:6" x14ac:dyDescent="0.25">
      <c r="A200" s="294"/>
      <c r="B200" s="309"/>
      <c r="C200" s="296"/>
      <c r="D200" s="296"/>
      <c r="E200" s="441"/>
      <c r="F200" s="440"/>
    </row>
    <row r="201" spans="1:6" ht="13" x14ac:dyDescent="0.3">
      <c r="A201" s="44"/>
      <c r="B201" s="349" t="s">
        <v>171</v>
      </c>
      <c r="C201" s="41"/>
      <c r="D201" s="41"/>
      <c r="E201" s="441"/>
      <c r="F201" s="440"/>
    </row>
    <row r="202" spans="1:6" ht="13" x14ac:dyDescent="0.3">
      <c r="A202" s="44"/>
      <c r="B202" s="349"/>
      <c r="C202" s="41"/>
      <c r="D202" s="41"/>
      <c r="E202" s="441"/>
      <c r="F202" s="440"/>
    </row>
    <row r="203" spans="1:6" ht="25" x14ac:dyDescent="0.25">
      <c r="A203" s="294" t="s">
        <v>1134</v>
      </c>
      <c r="B203" s="303" t="s">
        <v>177</v>
      </c>
      <c r="C203" s="296" t="s">
        <v>432</v>
      </c>
      <c r="D203" s="296">
        <v>30</v>
      </c>
      <c r="E203" s="441"/>
      <c r="F203" s="440">
        <f t="shared" si="2"/>
        <v>0</v>
      </c>
    </row>
    <row r="204" spans="1:6" x14ac:dyDescent="0.25">
      <c r="A204" s="294"/>
      <c r="B204" s="303"/>
      <c r="C204" s="296"/>
      <c r="D204" s="296"/>
      <c r="E204" s="441"/>
      <c r="F204" s="440"/>
    </row>
    <row r="205" spans="1:6" ht="25" x14ac:dyDescent="0.25">
      <c r="A205" s="294" t="s">
        <v>1135</v>
      </c>
      <c r="B205" s="454" t="s">
        <v>1574</v>
      </c>
      <c r="C205" s="458" t="s">
        <v>484</v>
      </c>
      <c r="D205" s="296">
        <v>200</v>
      </c>
      <c r="E205" s="441"/>
      <c r="F205" s="440">
        <f t="shared" si="2"/>
        <v>0</v>
      </c>
    </row>
    <row r="206" spans="1:6" ht="75" x14ac:dyDescent="0.25">
      <c r="A206" s="294" t="s">
        <v>1136</v>
      </c>
      <c r="B206" s="303" t="s">
        <v>879</v>
      </c>
      <c r="C206" s="296" t="s">
        <v>294</v>
      </c>
      <c r="D206" s="296">
        <v>2</v>
      </c>
      <c r="E206" s="441"/>
      <c r="F206" s="440">
        <f t="shared" si="2"/>
        <v>0</v>
      </c>
    </row>
    <row r="207" spans="1:6" x14ac:dyDescent="0.25">
      <c r="A207" s="294"/>
      <c r="B207" s="336"/>
      <c r="C207" s="296"/>
      <c r="D207" s="296"/>
      <c r="E207" s="441"/>
      <c r="F207" s="440"/>
    </row>
    <row r="208" spans="1:6" x14ac:dyDescent="0.25">
      <c r="A208" s="294"/>
      <c r="B208" s="336"/>
      <c r="C208" s="296"/>
      <c r="D208" s="296"/>
      <c r="E208" s="436"/>
      <c r="F208" s="440"/>
    </row>
    <row r="209" spans="1:6" x14ac:dyDescent="0.25">
      <c r="A209" s="294"/>
      <c r="B209" s="339"/>
      <c r="C209" s="296"/>
      <c r="D209" s="296"/>
      <c r="E209" s="436"/>
      <c r="F209" s="440"/>
    </row>
    <row r="210" spans="1:6" ht="13" x14ac:dyDescent="0.3">
      <c r="A210" s="294"/>
      <c r="B210" s="303"/>
      <c r="C210" s="296"/>
      <c r="D210" s="350"/>
      <c r="E210" s="642"/>
      <c r="F210" s="440"/>
    </row>
    <row r="211" spans="1:6" ht="13" thickBot="1" x14ac:dyDescent="0.3">
      <c r="A211" s="320"/>
      <c r="B211" s="321"/>
      <c r="C211" s="322"/>
      <c r="D211" s="322" t="s">
        <v>119</v>
      </c>
      <c r="E211" s="685"/>
      <c r="F211" s="443">
        <f>SUM(F177:F210)</f>
        <v>0</v>
      </c>
    </row>
    <row r="212" spans="1:6" ht="26.5" thickBot="1" x14ac:dyDescent="0.3">
      <c r="A212" s="800" t="s">
        <v>72</v>
      </c>
      <c r="B212" s="801" t="s">
        <v>73</v>
      </c>
      <c r="C212" s="801" t="s">
        <v>74</v>
      </c>
      <c r="D212" s="801" t="s">
        <v>75</v>
      </c>
      <c r="E212" s="821" t="s">
        <v>1446</v>
      </c>
      <c r="F212" s="830" t="s">
        <v>1443</v>
      </c>
    </row>
    <row r="213" spans="1:6" x14ac:dyDescent="0.25">
      <c r="A213" s="294"/>
      <c r="B213" s="303"/>
      <c r="C213" s="303"/>
      <c r="D213" s="303"/>
      <c r="E213" s="684"/>
      <c r="F213" s="440"/>
    </row>
    <row r="214" spans="1:6" ht="13" x14ac:dyDescent="0.25">
      <c r="A214" s="294"/>
      <c r="B214" s="311" t="s">
        <v>88</v>
      </c>
      <c r="C214" s="303"/>
      <c r="D214" s="303"/>
      <c r="E214" s="684"/>
      <c r="F214" s="440"/>
    </row>
    <row r="215" spans="1:6" x14ac:dyDescent="0.25">
      <c r="A215" s="294"/>
      <c r="B215" s="303"/>
      <c r="C215" s="303"/>
      <c r="D215" s="303"/>
      <c r="E215" s="684"/>
      <c r="F215" s="440"/>
    </row>
    <row r="216" spans="1:6" x14ac:dyDescent="0.25">
      <c r="A216" s="294"/>
      <c r="B216" s="303" t="s">
        <v>717</v>
      </c>
      <c r="C216" s="303"/>
      <c r="D216" s="303"/>
      <c r="E216" s="684"/>
      <c r="F216" s="440">
        <f>F43</f>
        <v>0</v>
      </c>
    </row>
    <row r="217" spans="1:6" x14ac:dyDescent="0.25">
      <c r="A217" s="294"/>
      <c r="B217" s="303"/>
      <c r="C217" s="303"/>
      <c r="D217" s="303"/>
      <c r="E217" s="684"/>
      <c r="F217" s="440"/>
    </row>
    <row r="218" spans="1:6" x14ac:dyDescent="0.25">
      <c r="A218" s="294"/>
      <c r="B218" s="303" t="s">
        <v>11</v>
      </c>
      <c r="C218" s="303"/>
      <c r="D218" s="303"/>
      <c r="E218" s="684"/>
      <c r="F218" s="440">
        <f>F84</f>
        <v>0</v>
      </c>
    </row>
    <row r="219" spans="1:6" ht="13" x14ac:dyDescent="0.25">
      <c r="A219" s="294"/>
      <c r="B219" s="295"/>
      <c r="C219" s="303"/>
      <c r="D219" s="303"/>
      <c r="E219" s="684"/>
      <c r="F219" s="440"/>
    </row>
    <row r="220" spans="1:6" x14ac:dyDescent="0.25">
      <c r="A220" s="294"/>
      <c r="B220" s="303" t="s">
        <v>12</v>
      </c>
      <c r="C220" s="303"/>
      <c r="D220" s="303"/>
      <c r="E220" s="684"/>
      <c r="F220" s="440">
        <f>F131</f>
        <v>0</v>
      </c>
    </row>
    <row r="221" spans="1:6" x14ac:dyDescent="0.25">
      <c r="A221" s="294"/>
      <c r="B221" s="304"/>
      <c r="C221" s="303"/>
      <c r="D221" s="303"/>
      <c r="E221" s="684"/>
      <c r="F221" s="440"/>
    </row>
    <row r="222" spans="1:6" x14ac:dyDescent="0.25">
      <c r="A222" s="294"/>
      <c r="B222" s="303" t="s">
        <v>178</v>
      </c>
      <c r="C222" s="303"/>
      <c r="D222" s="303"/>
      <c r="E222" s="684"/>
      <c r="F222" s="440">
        <f>F174</f>
        <v>0</v>
      </c>
    </row>
    <row r="223" spans="1:6" x14ac:dyDescent="0.25">
      <c r="A223" s="294"/>
      <c r="B223" s="303"/>
      <c r="C223" s="303"/>
      <c r="D223" s="303"/>
      <c r="E223" s="684"/>
      <c r="F223" s="440"/>
    </row>
    <row r="224" spans="1:6" x14ac:dyDescent="0.25">
      <c r="A224" s="294"/>
      <c r="B224" s="303" t="s">
        <v>1137</v>
      </c>
      <c r="C224" s="303"/>
      <c r="D224" s="303"/>
      <c r="E224" s="684"/>
      <c r="F224" s="440">
        <f>F211</f>
        <v>0</v>
      </c>
    </row>
    <row r="225" spans="1:6" x14ac:dyDescent="0.25">
      <c r="A225" s="294"/>
      <c r="B225" s="304"/>
      <c r="C225" s="303"/>
      <c r="D225" s="303"/>
      <c r="E225" s="684"/>
      <c r="F225" s="440"/>
    </row>
    <row r="226" spans="1:6" x14ac:dyDescent="0.25">
      <c r="A226" s="294"/>
      <c r="B226" s="303"/>
      <c r="C226" s="303"/>
      <c r="D226" s="303"/>
      <c r="E226" s="684"/>
      <c r="F226" s="440"/>
    </row>
    <row r="227" spans="1:6" x14ac:dyDescent="0.25">
      <c r="A227" s="294"/>
      <c r="B227" s="303"/>
      <c r="C227" s="303"/>
      <c r="D227" s="341"/>
      <c r="E227" s="684"/>
      <c r="F227" s="440"/>
    </row>
    <row r="228" spans="1:6" x14ac:dyDescent="0.25">
      <c r="A228" s="294"/>
      <c r="B228" s="303"/>
      <c r="C228" s="303"/>
      <c r="D228" s="303"/>
      <c r="E228" s="684"/>
      <c r="F228" s="440"/>
    </row>
    <row r="229" spans="1:6" ht="13" x14ac:dyDescent="0.25">
      <c r="A229" s="294"/>
      <c r="B229" s="295"/>
      <c r="C229" s="303"/>
      <c r="D229" s="303"/>
      <c r="E229" s="684"/>
      <c r="F229" s="440"/>
    </row>
    <row r="230" spans="1:6" x14ac:dyDescent="0.25">
      <c r="A230" s="294"/>
      <c r="B230" s="303"/>
      <c r="C230" s="303"/>
      <c r="D230" s="303"/>
      <c r="E230" s="684"/>
      <c r="F230" s="440"/>
    </row>
    <row r="231" spans="1:6" x14ac:dyDescent="0.25">
      <c r="A231" s="294"/>
      <c r="B231" s="304"/>
      <c r="C231" s="303"/>
      <c r="D231" s="303"/>
      <c r="E231" s="684"/>
      <c r="F231" s="440"/>
    </row>
    <row r="232" spans="1:6" x14ac:dyDescent="0.25">
      <c r="A232" s="294"/>
      <c r="B232" s="303"/>
      <c r="C232" s="303"/>
      <c r="D232" s="303"/>
      <c r="E232" s="684"/>
      <c r="F232" s="440"/>
    </row>
    <row r="233" spans="1:6" x14ac:dyDescent="0.25">
      <c r="A233" s="294"/>
      <c r="B233" s="303"/>
      <c r="C233" s="303"/>
      <c r="D233" s="341"/>
      <c r="E233" s="684"/>
      <c r="F233" s="440"/>
    </row>
    <row r="234" spans="1:6" x14ac:dyDescent="0.25">
      <c r="A234" s="294"/>
      <c r="B234" s="303"/>
      <c r="C234" s="303"/>
      <c r="D234" s="303"/>
      <c r="E234" s="684"/>
      <c r="F234" s="440"/>
    </row>
    <row r="235" spans="1:6" ht="13" x14ac:dyDescent="0.25">
      <c r="A235" s="294"/>
      <c r="B235" s="311"/>
      <c r="C235" s="303"/>
      <c r="D235" s="303"/>
      <c r="E235" s="684"/>
      <c r="F235" s="440"/>
    </row>
    <row r="236" spans="1:6" x14ac:dyDescent="0.25">
      <c r="A236" s="294"/>
      <c r="B236" s="336"/>
      <c r="C236" s="303"/>
      <c r="D236" s="303"/>
      <c r="E236" s="684"/>
      <c r="F236" s="440"/>
    </row>
    <row r="237" spans="1:6" ht="13" x14ac:dyDescent="0.25">
      <c r="A237" s="294"/>
      <c r="B237" s="311"/>
      <c r="C237" s="303"/>
      <c r="D237" s="303"/>
      <c r="E237" s="684"/>
      <c r="F237" s="440"/>
    </row>
    <row r="238" spans="1:6" x14ac:dyDescent="0.25">
      <c r="A238" s="294"/>
      <c r="B238" s="336"/>
      <c r="C238" s="303"/>
      <c r="D238" s="303"/>
      <c r="E238" s="684"/>
      <c r="F238" s="440"/>
    </row>
    <row r="239" spans="1:6" ht="13" x14ac:dyDescent="0.25">
      <c r="A239" s="294"/>
      <c r="B239" s="311"/>
      <c r="C239" s="303"/>
      <c r="D239" s="303"/>
      <c r="E239" s="684"/>
      <c r="F239" s="440"/>
    </row>
    <row r="240" spans="1:6" ht="13" x14ac:dyDescent="0.25">
      <c r="A240" s="294"/>
      <c r="B240" s="311"/>
      <c r="C240" s="303"/>
      <c r="D240" s="303"/>
      <c r="E240" s="684"/>
      <c r="F240" s="440"/>
    </row>
    <row r="241" spans="1:6" ht="13" x14ac:dyDescent="0.25">
      <c r="A241" s="294"/>
      <c r="B241" s="311"/>
      <c r="C241" s="303"/>
      <c r="D241" s="303"/>
      <c r="E241" s="684"/>
      <c r="F241" s="440"/>
    </row>
    <row r="242" spans="1:6" x14ac:dyDescent="0.25">
      <c r="A242" s="294"/>
      <c r="B242" s="304"/>
      <c r="C242" s="303"/>
      <c r="D242" s="303"/>
      <c r="E242" s="684"/>
      <c r="F242" s="440"/>
    </row>
    <row r="243" spans="1:6" x14ac:dyDescent="0.25">
      <c r="A243" s="294"/>
      <c r="B243" s="336"/>
      <c r="C243" s="303"/>
      <c r="D243" s="303"/>
      <c r="E243" s="684"/>
      <c r="F243" s="440"/>
    </row>
    <row r="244" spans="1:6" x14ac:dyDescent="0.25">
      <c r="A244" s="294"/>
      <c r="B244" s="336"/>
      <c r="C244" s="303"/>
      <c r="D244" s="303"/>
      <c r="E244" s="684"/>
      <c r="F244" s="440"/>
    </row>
    <row r="245" spans="1:6" x14ac:dyDescent="0.25">
      <c r="A245" s="294"/>
      <c r="B245" s="336"/>
      <c r="C245" s="303"/>
      <c r="D245" s="303"/>
      <c r="E245" s="684"/>
      <c r="F245" s="440"/>
    </row>
    <row r="246" spans="1:6" x14ac:dyDescent="0.25">
      <c r="A246" s="294"/>
      <c r="B246" s="336"/>
      <c r="C246" s="303"/>
      <c r="D246" s="303"/>
      <c r="E246" s="684"/>
      <c r="F246" s="440"/>
    </row>
    <row r="247" spans="1:6" x14ac:dyDescent="0.25">
      <c r="A247" s="294"/>
      <c r="B247" s="336"/>
      <c r="C247" s="303"/>
      <c r="D247" s="303"/>
      <c r="E247" s="684"/>
      <c r="F247" s="440"/>
    </row>
    <row r="248" spans="1:6" x14ac:dyDescent="0.25">
      <c r="A248" s="294"/>
      <c r="B248" s="336"/>
      <c r="C248" s="303"/>
      <c r="D248" s="303"/>
      <c r="E248" s="684"/>
      <c r="F248" s="440"/>
    </row>
    <row r="249" spans="1:6" x14ac:dyDescent="0.25">
      <c r="A249" s="294"/>
      <c r="B249" s="336"/>
      <c r="C249" s="303"/>
      <c r="D249" s="303"/>
      <c r="E249" s="684"/>
      <c r="F249" s="440"/>
    </row>
    <row r="250" spans="1:6" x14ac:dyDescent="0.25">
      <c r="A250" s="294"/>
      <c r="B250" s="336"/>
      <c r="C250" s="303"/>
      <c r="D250" s="303"/>
      <c r="E250" s="684"/>
      <c r="F250" s="440"/>
    </row>
    <row r="251" spans="1:6" x14ac:dyDescent="0.25">
      <c r="A251" s="294"/>
      <c r="B251" s="336"/>
      <c r="C251" s="303"/>
      <c r="D251" s="303"/>
      <c r="E251" s="684"/>
      <c r="F251" s="440"/>
    </row>
    <row r="252" spans="1:6" x14ac:dyDescent="0.25">
      <c r="A252" s="294"/>
      <c r="B252" s="336"/>
      <c r="C252" s="303"/>
      <c r="D252" s="303"/>
      <c r="E252" s="684"/>
      <c r="F252" s="440"/>
    </row>
    <row r="253" spans="1:6" x14ac:dyDescent="0.25">
      <c r="A253" s="294"/>
      <c r="B253" s="336"/>
      <c r="C253" s="303"/>
      <c r="D253" s="303"/>
      <c r="E253" s="684"/>
      <c r="F253" s="440"/>
    </row>
    <row r="254" spans="1:6" x14ac:dyDescent="0.25">
      <c r="A254" s="294"/>
      <c r="B254" s="336"/>
      <c r="C254" s="303"/>
      <c r="D254" s="303"/>
      <c r="E254" s="684"/>
      <c r="F254" s="440"/>
    </row>
    <row r="255" spans="1:6" x14ac:dyDescent="0.25">
      <c r="A255" s="294"/>
      <c r="B255" s="336"/>
      <c r="C255" s="303"/>
      <c r="D255" s="303"/>
      <c r="E255" s="684"/>
      <c r="F255" s="440"/>
    </row>
    <row r="256" spans="1:6" x14ac:dyDescent="0.25">
      <c r="A256" s="294"/>
      <c r="B256" s="336"/>
      <c r="C256" s="303"/>
      <c r="D256" s="303"/>
      <c r="E256" s="684"/>
      <c r="F256" s="440"/>
    </row>
    <row r="257" spans="1:6" x14ac:dyDescent="0.25">
      <c r="A257" s="294"/>
      <c r="B257" s="336"/>
      <c r="C257" s="303"/>
      <c r="D257" s="303"/>
      <c r="E257" s="684"/>
      <c r="F257" s="440"/>
    </row>
    <row r="258" spans="1:6" ht="13" x14ac:dyDescent="0.25">
      <c r="A258" s="294"/>
      <c r="B258" s="311"/>
      <c r="C258" s="303"/>
      <c r="D258" s="303"/>
      <c r="E258" s="684"/>
      <c r="F258" s="440"/>
    </row>
    <row r="259" spans="1:6" x14ac:dyDescent="0.25">
      <c r="A259" s="294"/>
      <c r="B259" s="336"/>
      <c r="C259" s="303"/>
      <c r="D259" s="303"/>
      <c r="E259" s="684"/>
      <c r="F259" s="440"/>
    </row>
    <row r="260" spans="1:6" x14ac:dyDescent="0.25">
      <c r="A260" s="294"/>
      <c r="B260" s="304"/>
      <c r="C260" s="303"/>
      <c r="D260" s="303"/>
      <c r="E260" s="684"/>
      <c r="F260" s="440"/>
    </row>
    <row r="261" spans="1:6" x14ac:dyDescent="0.25">
      <c r="A261" s="294"/>
      <c r="B261" s="336"/>
      <c r="C261" s="303"/>
      <c r="D261" s="303"/>
      <c r="E261" s="684"/>
      <c r="F261" s="440"/>
    </row>
    <row r="262" spans="1:6" x14ac:dyDescent="0.25">
      <c r="A262" s="342"/>
      <c r="B262" s="43"/>
      <c r="C262" s="41"/>
      <c r="D262" s="41"/>
      <c r="E262" s="687"/>
      <c r="F262" s="699"/>
    </row>
    <row r="263" spans="1:6" ht="13" thickBot="1" x14ac:dyDescent="0.3">
      <c r="A263" s="320"/>
      <c r="B263" s="321"/>
      <c r="C263" s="322"/>
      <c r="D263" s="322" t="s">
        <v>89</v>
      </c>
      <c r="E263" s="685"/>
      <c r="F263" s="443">
        <f>SUM(F215:F262)</f>
        <v>0</v>
      </c>
    </row>
    <row r="264" spans="1:6" x14ac:dyDescent="0.25">
      <c r="E264" s="688"/>
      <c r="F264" s="697"/>
    </row>
    <row r="265" spans="1:6" x14ac:dyDescent="0.25">
      <c r="E265" s="688"/>
      <c r="F265" s="697"/>
    </row>
    <row r="266" spans="1:6" x14ac:dyDescent="0.25">
      <c r="E266" s="688"/>
      <c r="F266" s="697"/>
    </row>
    <row r="267" spans="1:6" x14ac:dyDescent="0.25">
      <c r="E267" s="688"/>
      <c r="F267" s="697"/>
    </row>
    <row r="268" spans="1:6" x14ac:dyDescent="0.25">
      <c r="E268" s="688"/>
      <c r="F268" s="697"/>
    </row>
    <row r="269" spans="1:6" x14ac:dyDescent="0.25">
      <c r="A269" s="6"/>
      <c r="B269" s="1"/>
      <c r="C269" s="4"/>
      <c r="D269" s="4"/>
      <c r="E269" s="689"/>
      <c r="F269" s="698"/>
    </row>
    <row r="270" spans="1:6" x14ac:dyDescent="0.25">
      <c r="E270" s="688"/>
      <c r="F270" s="697"/>
    </row>
    <row r="271" spans="1:6" x14ac:dyDescent="0.25">
      <c r="E271" s="688"/>
      <c r="F271" s="697"/>
    </row>
    <row r="272" spans="1:6" x14ac:dyDescent="0.25">
      <c r="E272" s="688"/>
      <c r="F272" s="697"/>
    </row>
    <row r="273" spans="5:6" x14ac:dyDescent="0.25">
      <c r="E273" s="688"/>
      <c r="F273" s="697"/>
    </row>
    <row r="274" spans="5:6" x14ac:dyDescent="0.25">
      <c r="E274" s="688"/>
      <c r="F274" s="697"/>
    </row>
    <row r="275" spans="5:6" x14ac:dyDescent="0.25">
      <c r="E275" s="688"/>
      <c r="F275" s="697"/>
    </row>
    <row r="276" spans="5:6" x14ac:dyDescent="0.25">
      <c r="E276" s="688"/>
      <c r="F276" s="697"/>
    </row>
    <row r="277" spans="5:6" x14ac:dyDescent="0.25">
      <c r="E277" s="688"/>
      <c r="F277" s="697"/>
    </row>
    <row r="278" spans="5:6" x14ac:dyDescent="0.25">
      <c r="E278" s="688"/>
      <c r="F278" s="697"/>
    </row>
    <row r="279" spans="5:6" x14ac:dyDescent="0.25">
      <c r="E279" s="688"/>
      <c r="F279" s="697"/>
    </row>
    <row r="280" spans="5:6" x14ac:dyDescent="0.25">
      <c r="E280" s="688"/>
      <c r="F280" s="697"/>
    </row>
    <row r="281" spans="5:6" x14ac:dyDescent="0.25">
      <c r="E281" s="688"/>
      <c r="F281" s="697"/>
    </row>
    <row r="282" spans="5:6" x14ac:dyDescent="0.25">
      <c r="E282" s="688"/>
      <c r="F282" s="697"/>
    </row>
    <row r="283" spans="5:6" x14ac:dyDescent="0.25">
      <c r="E283" s="688"/>
      <c r="F283" s="697"/>
    </row>
    <row r="284" spans="5:6" x14ac:dyDescent="0.25">
      <c r="E284" s="688"/>
      <c r="F284" s="697"/>
    </row>
    <row r="285" spans="5:6" x14ac:dyDescent="0.25">
      <c r="E285" s="688"/>
      <c r="F285" s="697"/>
    </row>
    <row r="286" spans="5:6" x14ac:dyDescent="0.25">
      <c r="E286" s="688"/>
      <c r="F286" s="697"/>
    </row>
    <row r="287" spans="5:6" x14ac:dyDescent="0.25">
      <c r="E287" s="688"/>
      <c r="F287" s="697"/>
    </row>
    <row r="288" spans="5:6" x14ac:dyDescent="0.25">
      <c r="E288" s="688"/>
      <c r="F288" s="697"/>
    </row>
    <row r="289" spans="5:6" x14ac:dyDescent="0.25">
      <c r="E289" s="688"/>
      <c r="F289" s="697"/>
    </row>
    <row r="290" spans="5:6" x14ac:dyDescent="0.25">
      <c r="E290" s="688"/>
      <c r="F290" s="697"/>
    </row>
    <row r="291" spans="5:6" x14ac:dyDescent="0.25">
      <c r="E291" s="688"/>
      <c r="F291" s="697"/>
    </row>
    <row r="292" spans="5:6" x14ac:dyDescent="0.25">
      <c r="E292" s="688"/>
      <c r="F292" s="697"/>
    </row>
    <row r="293" spans="5:6" x14ac:dyDescent="0.25">
      <c r="E293" s="688"/>
      <c r="F293" s="697"/>
    </row>
    <row r="294" spans="5:6" x14ac:dyDescent="0.25">
      <c r="E294" s="688"/>
      <c r="F294" s="697"/>
    </row>
    <row r="295" spans="5:6" x14ac:dyDescent="0.25">
      <c r="E295" s="688"/>
      <c r="F295" s="697"/>
    </row>
    <row r="296" spans="5:6" x14ac:dyDescent="0.25">
      <c r="E296" s="688"/>
      <c r="F296" s="697"/>
    </row>
    <row r="297" spans="5:6" x14ac:dyDescent="0.25">
      <c r="E297" s="688"/>
      <c r="F297" s="697"/>
    </row>
    <row r="298" spans="5:6" x14ac:dyDescent="0.25">
      <c r="E298" s="688"/>
      <c r="F298" s="697"/>
    </row>
    <row r="299" spans="5:6" x14ac:dyDescent="0.25">
      <c r="E299" s="688"/>
      <c r="F299" s="697"/>
    </row>
    <row r="300" spans="5:6" x14ac:dyDescent="0.25">
      <c r="E300" s="688"/>
      <c r="F300" s="697"/>
    </row>
    <row r="301" spans="5:6" x14ac:dyDescent="0.25">
      <c r="E301" s="688"/>
      <c r="F301" s="697"/>
    </row>
    <row r="302" spans="5:6" x14ac:dyDescent="0.25">
      <c r="E302" s="688"/>
      <c r="F302" s="697"/>
    </row>
    <row r="303" spans="5:6" x14ac:dyDescent="0.25">
      <c r="E303" s="688"/>
      <c r="F303" s="697"/>
    </row>
    <row r="304" spans="5:6" x14ac:dyDescent="0.25">
      <c r="E304" s="688"/>
      <c r="F304" s="697"/>
    </row>
    <row r="305" spans="5:6" x14ac:dyDescent="0.25">
      <c r="E305" s="688"/>
      <c r="F305" s="697"/>
    </row>
    <row r="306" spans="5:6" x14ac:dyDescent="0.25">
      <c r="E306" s="688"/>
      <c r="F306" s="697"/>
    </row>
    <row r="307" spans="5:6" x14ac:dyDescent="0.25">
      <c r="E307" s="688"/>
      <c r="F307" s="697"/>
    </row>
    <row r="308" spans="5:6" x14ac:dyDescent="0.25">
      <c r="E308" s="688"/>
      <c r="F308" s="697"/>
    </row>
    <row r="309" spans="5:6" x14ac:dyDescent="0.25">
      <c r="E309" s="688"/>
      <c r="F309" s="697"/>
    </row>
    <row r="310" spans="5:6" x14ac:dyDescent="0.25">
      <c r="E310" s="688"/>
      <c r="F310" s="697"/>
    </row>
    <row r="311" spans="5:6" x14ac:dyDescent="0.25">
      <c r="E311" s="688"/>
      <c r="F311" s="697"/>
    </row>
    <row r="312" spans="5:6" x14ac:dyDescent="0.25">
      <c r="E312" s="688"/>
      <c r="F312" s="697"/>
    </row>
    <row r="313" spans="5:6" x14ac:dyDescent="0.25">
      <c r="E313" s="688"/>
      <c r="F313" s="697"/>
    </row>
    <row r="314" spans="5:6" x14ac:dyDescent="0.25">
      <c r="E314" s="688"/>
      <c r="F314" s="697"/>
    </row>
    <row r="315" spans="5:6" x14ac:dyDescent="0.25">
      <c r="E315" s="688"/>
      <c r="F315" s="697"/>
    </row>
    <row r="316" spans="5:6" x14ac:dyDescent="0.25">
      <c r="E316" s="688"/>
      <c r="F316" s="697"/>
    </row>
    <row r="317" spans="5:6" x14ac:dyDescent="0.25">
      <c r="E317" s="688"/>
      <c r="F317" s="697"/>
    </row>
    <row r="318" spans="5:6" x14ac:dyDescent="0.25">
      <c r="E318" s="688"/>
      <c r="F318" s="697"/>
    </row>
    <row r="319" spans="5:6" x14ac:dyDescent="0.25">
      <c r="E319" s="688"/>
      <c r="F319" s="697"/>
    </row>
    <row r="320" spans="5:6" x14ac:dyDescent="0.25">
      <c r="E320" s="688"/>
      <c r="F320" s="697"/>
    </row>
    <row r="321" spans="5:6" x14ac:dyDescent="0.25">
      <c r="E321" s="688"/>
      <c r="F321" s="697"/>
    </row>
    <row r="322" spans="5:6" x14ac:dyDescent="0.25">
      <c r="E322" s="688"/>
      <c r="F322" s="697"/>
    </row>
    <row r="323" spans="5:6" x14ac:dyDescent="0.25">
      <c r="E323" s="688"/>
      <c r="F323" s="697"/>
    </row>
    <row r="324" spans="5:6" x14ac:dyDescent="0.25">
      <c r="E324" s="688"/>
      <c r="F324" s="697"/>
    </row>
    <row r="325" spans="5:6" x14ac:dyDescent="0.25">
      <c r="E325" s="688"/>
      <c r="F325" s="697"/>
    </row>
    <row r="326" spans="5:6" x14ac:dyDescent="0.25">
      <c r="E326" s="688"/>
      <c r="F326" s="697"/>
    </row>
    <row r="327" spans="5:6" x14ac:dyDescent="0.25">
      <c r="E327" s="688"/>
      <c r="F327" s="697"/>
    </row>
    <row r="328" spans="5:6" x14ac:dyDescent="0.25">
      <c r="E328" s="688"/>
      <c r="F328" s="697"/>
    </row>
    <row r="329" spans="5:6" x14ac:dyDescent="0.25">
      <c r="E329" s="688"/>
      <c r="F329" s="697"/>
    </row>
    <row r="330" spans="5:6" x14ac:dyDescent="0.25">
      <c r="E330" s="688"/>
      <c r="F330" s="697"/>
    </row>
    <row r="331" spans="5:6" x14ac:dyDescent="0.25">
      <c r="E331" s="688"/>
      <c r="F331" s="697"/>
    </row>
    <row r="332" spans="5:6" x14ac:dyDescent="0.25">
      <c r="E332" s="688"/>
      <c r="F332" s="697"/>
    </row>
    <row r="333" spans="5:6" x14ac:dyDescent="0.25">
      <c r="E333" s="688"/>
      <c r="F333" s="697"/>
    </row>
    <row r="334" spans="5:6" x14ac:dyDescent="0.25">
      <c r="E334" s="688"/>
      <c r="F334" s="697"/>
    </row>
    <row r="335" spans="5:6" x14ac:dyDescent="0.25">
      <c r="E335" s="688"/>
      <c r="F335" s="697"/>
    </row>
    <row r="336" spans="5:6" x14ac:dyDescent="0.25">
      <c r="E336" s="688"/>
      <c r="F336" s="697"/>
    </row>
    <row r="337" spans="5:6" x14ac:dyDescent="0.25">
      <c r="E337" s="688"/>
      <c r="F337" s="697"/>
    </row>
    <row r="338" spans="5:6" x14ac:dyDescent="0.25">
      <c r="E338" s="688"/>
      <c r="F338" s="697"/>
    </row>
    <row r="339" spans="5:6" x14ac:dyDescent="0.25">
      <c r="E339" s="688"/>
      <c r="F339" s="697"/>
    </row>
    <row r="340" spans="5:6" x14ac:dyDescent="0.25">
      <c r="E340" s="688"/>
      <c r="F340" s="697"/>
    </row>
    <row r="341" spans="5:6" x14ac:dyDescent="0.25">
      <c r="E341" s="688"/>
      <c r="F341" s="697"/>
    </row>
    <row r="342" spans="5:6" x14ac:dyDescent="0.25">
      <c r="E342" s="688"/>
      <c r="F342" s="697"/>
    </row>
    <row r="343" spans="5:6" x14ac:dyDescent="0.25">
      <c r="E343" s="688"/>
      <c r="F343" s="697"/>
    </row>
    <row r="344" spans="5:6" x14ac:dyDescent="0.25">
      <c r="E344" s="688"/>
      <c r="F344" s="697"/>
    </row>
    <row r="345" spans="5:6" x14ac:dyDescent="0.25">
      <c r="E345" s="688"/>
      <c r="F345" s="697"/>
    </row>
    <row r="346" spans="5:6" x14ac:dyDescent="0.25">
      <c r="E346" s="688"/>
      <c r="F346" s="697"/>
    </row>
    <row r="347" spans="5:6" x14ac:dyDescent="0.25">
      <c r="E347" s="688"/>
      <c r="F347" s="697"/>
    </row>
    <row r="348" spans="5:6" x14ac:dyDescent="0.25">
      <c r="E348" s="688"/>
      <c r="F348" s="697"/>
    </row>
    <row r="349" spans="5:6" x14ac:dyDescent="0.25">
      <c r="E349" s="688"/>
      <c r="F349" s="697"/>
    </row>
    <row r="350" spans="5:6" x14ac:dyDescent="0.25">
      <c r="E350" s="688"/>
      <c r="F350" s="697"/>
    </row>
    <row r="351" spans="5:6" x14ac:dyDescent="0.25">
      <c r="E351" s="688"/>
      <c r="F351" s="697"/>
    </row>
    <row r="352" spans="5:6" x14ac:dyDescent="0.25">
      <c r="E352" s="688"/>
      <c r="F352" s="697"/>
    </row>
    <row r="353" spans="5:6" x14ac:dyDescent="0.25">
      <c r="E353" s="688"/>
      <c r="F353" s="697"/>
    </row>
    <row r="354" spans="5:6" x14ac:dyDescent="0.25">
      <c r="E354" s="688"/>
      <c r="F354" s="697"/>
    </row>
    <row r="355" spans="5:6" x14ac:dyDescent="0.25">
      <c r="E355" s="688"/>
      <c r="F355" s="697"/>
    </row>
    <row r="356" spans="5:6" x14ac:dyDescent="0.25">
      <c r="E356" s="688"/>
      <c r="F356" s="697"/>
    </row>
    <row r="357" spans="5:6" x14ac:dyDescent="0.25">
      <c r="E357" s="688"/>
      <c r="F357" s="697"/>
    </row>
    <row r="358" spans="5:6" x14ac:dyDescent="0.25">
      <c r="E358" s="688"/>
      <c r="F358" s="697"/>
    </row>
    <row r="359" spans="5:6" x14ac:dyDescent="0.25">
      <c r="E359" s="688"/>
      <c r="F359" s="697"/>
    </row>
    <row r="360" spans="5:6" x14ac:dyDescent="0.25">
      <c r="E360" s="688"/>
      <c r="F360" s="697"/>
    </row>
    <row r="361" spans="5:6" x14ac:dyDescent="0.25">
      <c r="E361" s="688"/>
      <c r="F361" s="697"/>
    </row>
    <row r="362" spans="5:6" x14ac:dyDescent="0.25">
      <c r="E362" s="688"/>
      <c r="F362" s="697"/>
    </row>
    <row r="363" spans="5:6" x14ac:dyDescent="0.25">
      <c r="E363" s="688"/>
      <c r="F363" s="697"/>
    </row>
    <row r="364" spans="5:6" x14ac:dyDescent="0.25">
      <c r="E364" s="688"/>
      <c r="F364" s="697"/>
    </row>
    <row r="365" spans="5:6" x14ac:dyDescent="0.25">
      <c r="E365" s="688"/>
      <c r="F365" s="697"/>
    </row>
    <row r="366" spans="5:6" x14ac:dyDescent="0.25">
      <c r="E366" s="688"/>
      <c r="F366" s="697"/>
    </row>
    <row r="367" spans="5:6" x14ac:dyDescent="0.25">
      <c r="E367" s="688"/>
      <c r="F367" s="697"/>
    </row>
    <row r="368" spans="5:6" x14ac:dyDescent="0.25">
      <c r="E368" s="688"/>
      <c r="F368" s="697"/>
    </row>
    <row r="369" spans="5:6" x14ac:dyDescent="0.25">
      <c r="E369" s="688"/>
      <c r="F369" s="697"/>
    </row>
    <row r="370" spans="5:6" x14ac:dyDescent="0.25">
      <c r="E370" s="688"/>
      <c r="F370" s="697"/>
    </row>
    <row r="371" spans="5:6" x14ac:dyDescent="0.25">
      <c r="E371" s="688"/>
      <c r="F371" s="697"/>
    </row>
    <row r="372" spans="5:6" x14ac:dyDescent="0.25">
      <c r="E372" s="688"/>
      <c r="F372" s="697"/>
    </row>
    <row r="373" spans="5:6" x14ac:dyDescent="0.25">
      <c r="E373" s="688"/>
      <c r="F373" s="697"/>
    </row>
    <row r="374" spans="5:6" x14ac:dyDescent="0.25">
      <c r="E374" s="688"/>
      <c r="F374" s="697"/>
    </row>
    <row r="375" spans="5:6" x14ac:dyDescent="0.25">
      <c r="E375" s="688"/>
      <c r="F375" s="697"/>
    </row>
    <row r="376" spans="5:6" x14ac:dyDescent="0.25">
      <c r="E376" s="688"/>
      <c r="F376" s="697"/>
    </row>
    <row r="377" spans="5:6" x14ac:dyDescent="0.25">
      <c r="E377" s="688"/>
      <c r="F377" s="697"/>
    </row>
    <row r="378" spans="5:6" x14ac:dyDescent="0.25">
      <c r="E378" s="688"/>
      <c r="F378" s="697"/>
    </row>
    <row r="379" spans="5:6" x14ac:dyDescent="0.25">
      <c r="E379" s="688"/>
      <c r="F379" s="697"/>
    </row>
    <row r="380" spans="5:6" x14ac:dyDescent="0.25">
      <c r="E380" s="688"/>
      <c r="F380" s="697"/>
    </row>
    <row r="381" spans="5:6" x14ac:dyDescent="0.25">
      <c r="E381" s="688"/>
      <c r="F381" s="697"/>
    </row>
    <row r="382" spans="5:6" x14ac:dyDescent="0.25">
      <c r="E382" s="688"/>
      <c r="F382" s="697"/>
    </row>
    <row r="383" spans="5:6" x14ac:dyDescent="0.25">
      <c r="E383" s="688"/>
      <c r="F383" s="697"/>
    </row>
    <row r="384" spans="5:6" x14ac:dyDescent="0.25">
      <c r="E384" s="688"/>
      <c r="F384" s="697"/>
    </row>
    <row r="385" spans="5:6" x14ac:dyDescent="0.25">
      <c r="E385" s="688"/>
      <c r="F385" s="697"/>
    </row>
    <row r="386" spans="5:6" x14ac:dyDescent="0.25">
      <c r="E386" s="688"/>
      <c r="F386" s="697"/>
    </row>
    <row r="387" spans="5:6" x14ac:dyDescent="0.25">
      <c r="E387" s="688"/>
      <c r="F387" s="697"/>
    </row>
    <row r="388" spans="5:6" x14ac:dyDescent="0.25">
      <c r="E388" s="688"/>
      <c r="F388" s="697"/>
    </row>
    <row r="389" spans="5:6" x14ac:dyDescent="0.25">
      <c r="E389" s="688"/>
      <c r="F389" s="697"/>
    </row>
    <row r="390" spans="5:6" x14ac:dyDescent="0.25">
      <c r="E390" s="688"/>
      <c r="F390" s="697"/>
    </row>
    <row r="391" spans="5:6" x14ac:dyDescent="0.25">
      <c r="E391" s="688"/>
      <c r="F391" s="697"/>
    </row>
    <row r="392" spans="5:6" x14ac:dyDescent="0.25">
      <c r="E392" s="688"/>
      <c r="F392" s="697"/>
    </row>
    <row r="393" spans="5:6" x14ac:dyDescent="0.25">
      <c r="E393" s="688"/>
      <c r="F393" s="697"/>
    </row>
    <row r="394" spans="5:6" x14ac:dyDescent="0.25">
      <c r="E394" s="688"/>
      <c r="F394" s="697"/>
    </row>
    <row r="395" spans="5:6" x14ac:dyDescent="0.25">
      <c r="E395" s="688"/>
      <c r="F395" s="697"/>
    </row>
    <row r="396" spans="5:6" x14ac:dyDescent="0.25">
      <c r="E396" s="688"/>
      <c r="F396" s="697"/>
    </row>
    <row r="397" spans="5:6" x14ac:dyDescent="0.25">
      <c r="E397" s="688"/>
      <c r="F397" s="697"/>
    </row>
    <row r="398" spans="5:6" x14ac:dyDescent="0.25">
      <c r="E398" s="688"/>
      <c r="F398" s="697"/>
    </row>
    <row r="399" spans="5:6" x14ac:dyDescent="0.25">
      <c r="E399" s="688"/>
      <c r="F399" s="697"/>
    </row>
    <row r="400" spans="5:6" x14ac:dyDescent="0.25">
      <c r="E400" s="688"/>
      <c r="F400" s="697"/>
    </row>
    <row r="401" spans="5:6" x14ac:dyDescent="0.25">
      <c r="E401" s="688"/>
      <c r="F401" s="697"/>
    </row>
  </sheetData>
  <mergeCells count="2">
    <mergeCell ref="A1:F1"/>
    <mergeCell ref="A2:F2"/>
  </mergeCells>
  <phoneticPr fontId="6" type="noConversion"/>
  <pageMargins left="0.74803149606299213" right="0.74803149606299213" top="0.98425196850393704" bottom="0.98425196850393704" header="0.51181102362204722" footer="0.51181102362204722"/>
  <pageSetup paperSize="9" scale="90" orientation="portrait" r:id="rId1"/>
  <headerFooter alignWithMargins="0">
    <oddFooter>Page &amp;P of &amp;N</oddFooter>
  </headerFooter>
  <rowBreaks count="5" manualBreakCount="5">
    <brk id="43" max="16383" man="1"/>
    <brk id="84" max="16383" man="1"/>
    <brk id="131" max="16383" man="1"/>
    <brk id="174" max="5" man="1"/>
    <brk id="211"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view="pageBreakPreview" topLeftCell="A17" zoomScaleNormal="100" zoomScaleSheetLayoutView="100" workbookViewId="0">
      <selection activeCell="D33" sqref="D33"/>
    </sheetView>
  </sheetViews>
  <sheetFormatPr defaultRowHeight="12.5" x14ac:dyDescent="0.25"/>
  <cols>
    <col min="1" max="1" width="9.36328125" style="5" customWidth="1"/>
    <col min="2" max="2" width="34" customWidth="1"/>
    <col min="3" max="3" width="6.453125" customWidth="1"/>
    <col min="4" max="4" width="11.6328125" customWidth="1"/>
    <col min="5" max="5" width="11.90625" style="347" customWidth="1"/>
    <col min="6" max="6" width="14.90625" style="26" customWidth="1"/>
    <col min="7" max="7" width="11.453125" bestFit="1" customWidth="1"/>
    <col min="9" max="9" width="11.36328125" bestFit="1" customWidth="1"/>
    <col min="257" max="257" width="9.36328125" customWidth="1"/>
    <col min="258" max="258" width="35.36328125" customWidth="1"/>
    <col min="259" max="259" width="6.453125" customWidth="1"/>
    <col min="260" max="260" width="9.54296875" customWidth="1"/>
    <col min="261" max="261" width="11.90625" customWidth="1"/>
    <col min="262" max="262" width="14.90625" customWidth="1"/>
    <col min="513" max="513" width="9.36328125" customWidth="1"/>
    <col min="514" max="514" width="35.36328125" customWidth="1"/>
    <col min="515" max="515" width="6.453125" customWidth="1"/>
    <col min="516" max="516" width="9.54296875" customWidth="1"/>
    <col min="517" max="517" width="11.90625" customWidth="1"/>
    <col min="518" max="518" width="14.90625" customWidth="1"/>
    <col min="769" max="769" width="9.36328125" customWidth="1"/>
    <col min="770" max="770" width="35.36328125" customWidth="1"/>
    <col min="771" max="771" width="6.453125" customWidth="1"/>
    <col min="772" max="772" width="9.54296875" customWidth="1"/>
    <col min="773" max="773" width="11.90625" customWidth="1"/>
    <col min="774" max="774" width="14.90625" customWidth="1"/>
    <col min="1025" max="1025" width="9.36328125" customWidth="1"/>
    <col min="1026" max="1026" width="35.36328125" customWidth="1"/>
    <col min="1027" max="1027" width="6.453125" customWidth="1"/>
    <col min="1028" max="1028" width="9.54296875" customWidth="1"/>
    <col min="1029" max="1029" width="11.90625" customWidth="1"/>
    <col min="1030" max="1030" width="14.90625" customWidth="1"/>
    <col min="1281" max="1281" width="9.36328125" customWidth="1"/>
    <col min="1282" max="1282" width="35.36328125" customWidth="1"/>
    <col min="1283" max="1283" width="6.453125" customWidth="1"/>
    <col min="1284" max="1284" width="9.54296875" customWidth="1"/>
    <col min="1285" max="1285" width="11.90625" customWidth="1"/>
    <col min="1286" max="1286" width="14.90625" customWidth="1"/>
    <col min="1537" max="1537" width="9.36328125" customWidth="1"/>
    <col min="1538" max="1538" width="35.36328125" customWidth="1"/>
    <col min="1539" max="1539" width="6.453125" customWidth="1"/>
    <col min="1540" max="1540" width="9.54296875" customWidth="1"/>
    <col min="1541" max="1541" width="11.90625" customWidth="1"/>
    <col min="1542" max="1542" width="14.90625" customWidth="1"/>
    <col min="1793" max="1793" width="9.36328125" customWidth="1"/>
    <col min="1794" max="1794" width="35.36328125" customWidth="1"/>
    <col min="1795" max="1795" width="6.453125" customWidth="1"/>
    <col min="1796" max="1796" width="9.54296875" customWidth="1"/>
    <col min="1797" max="1797" width="11.90625" customWidth="1"/>
    <col min="1798" max="1798" width="14.90625" customWidth="1"/>
    <col min="2049" max="2049" width="9.36328125" customWidth="1"/>
    <col min="2050" max="2050" width="35.36328125" customWidth="1"/>
    <col min="2051" max="2051" width="6.453125" customWidth="1"/>
    <col min="2052" max="2052" width="9.54296875" customWidth="1"/>
    <col min="2053" max="2053" width="11.90625" customWidth="1"/>
    <col min="2054" max="2054" width="14.90625" customWidth="1"/>
    <col min="2305" max="2305" width="9.36328125" customWidth="1"/>
    <col min="2306" max="2306" width="35.36328125" customWidth="1"/>
    <col min="2307" max="2307" width="6.453125" customWidth="1"/>
    <col min="2308" max="2308" width="9.54296875" customWidth="1"/>
    <col min="2309" max="2309" width="11.90625" customWidth="1"/>
    <col min="2310" max="2310" width="14.90625" customWidth="1"/>
    <col min="2561" max="2561" width="9.36328125" customWidth="1"/>
    <col min="2562" max="2562" width="35.36328125" customWidth="1"/>
    <col min="2563" max="2563" width="6.453125" customWidth="1"/>
    <col min="2564" max="2564" width="9.54296875" customWidth="1"/>
    <col min="2565" max="2565" width="11.90625" customWidth="1"/>
    <col min="2566" max="2566" width="14.90625" customWidth="1"/>
    <col min="2817" max="2817" width="9.36328125" customWidth="1"/>
    <col min="2818" max="2818" width="35.36328125" customWidth="1"/>
    <col min="2819" max="2819" width="6.453125" customWidth="1"/>
    <col min="2820" max="2820" width="9.54296875" customWidth="1"/>
    <col min="2821" max="2821" width="11.90625" customWidth="1"/>
    <col min="2822" max="2822" width="14.90625" customWidth="1"/>
    <col min="3073" max="3073" width="9.36328125" customWidth="1"/>
    <col min="3074" max="3074" width="35.36328125" customWidth="1"/>
    <col min="3075" max="3075" width="6.453125" customWidth="1"/>
    <col min="3076" max="3076" width="9.54296875" customWidth="1"/>
    <col min="3077" max="3077" width="11.90625" customWidth="1"/>
    <col min="3078" max="3078" width="14.90625" customWidth="1"/>
    <col min="3329" max="3329" width="9.36328125" customWidth="1"/>
    <col min="3330" max="3330" width="35.36328125" customWidth="1"/>
    <col min="3331" max="3331" width="6.453125" customWidth="1"/>
    <col min="3332" max="3332" width="9.54296875" customWidth="1"/>
    <col min="3333" max="3333" width="11.90625" customWidth="1"/>
    <col min="3334" max="3334" width="14.90625" customWidth="1"/>
    <col min="3585" max="3585" width="9.36328125" customWidth="1"/>
    <col min="3586" max="3586" width="35.36328125" customWidth="1"/>
    <col min="3587" max="3587" width="6.453125" customWidth="1"/>
    <col min="3588" max="3588" width="9.54296875" customWidth="1"/>
    <col min="3589" max="3589" width="11.90625" customWidth="1"/>
    <col min="3590" max="3590" width="14.90625" customWidth="1"/>
    <col min="3841" max="3841" width="9.36328125" customWidth="1"/>
    <col min="3842" max="3842" width="35.36328125" customWidth="1"/>
    <col min="3843" max="3843" width="6.453125" customWidth="1"/>
    <col min="3844" max="3844" width="9.54296875" customWidth="1"/>
    <col min="3845" max="3845" width="11.90625" customWidth="1"/>
    <col min="3846" max="3846" width="14.90625" customWidth="1"/>
    <col min="4097" max="4097" width="9.36328125" customWidth="1"/>
    <col min="4098" max="4098" width="35.36328125" customWidth="1"/>
    <col min="4099" max="4099" width="6.453125" customWidth="1"/>
    <col min="4100" max="4100" width="9.54296875" customWidth="1"/>
    <col min="4101" max="4101" width="11.90625" customWidth="1"/>
    <col min="4102" max="4102" width="14.90625" customWidth="1"/>
    <col min="4353" max="4353" width="9.36328125" customWidth="1"/>
    <col min="4354" max="4354" width="35.36328125" customWidth="1"/>
    <col min="4355" max="4355" width="6.453125" customWidth="1"/>
    <col min="4356" max="4356" width="9.54296875" customWidth="1"/>
    <col min="4357" max="4357" width="11.90625" customWidth="1"/>
    <col min="4358" max="4358" width="14.90625" customWidth="1"/>
    <col min="4609" max="4609" width="9.36328125" customWidth="1"/>
    <col min="4610" max="4610" width="35.36328125" customWidth="1"/>
    <col min="4611" max="4611" width="6.453125" customWidth="1"/>
    <col min="4612" max="4612" width="9.54296875" customWidth="1"/>
    <col min="4613" max="4613" width="11.90625" customWidth="1"/>
    <col min="4614" max="4614" width="14.90625" customWidth="1"/>
    <col min="4865" max="4865" width="9.36328125" customWidth="1"/>
    <col min="4866" max="4866" width="35.36328125" customWidth="1"/>
    <col min="4867" max="4867" width="6.453125" customWidth="1"/>
    <col min="4868" max="4868" width="9.54296875" customWidth="1"/>
    <col min="4869" max="4869" width="11.90625" customWidth="1"/>
    <col min="4870" max="4870" width="14.90625" customWidth="1"/>
    <col min="5121" max="5121" width="9.36328125" customWidth="1"/>
    <col min="5122" max="5122" width="35.36328125" customWidth="1"/>
    <col min="5123" max="5123" width="6.453125" customWidth="1"/>
    <col min="5124" max="5124" width="9.54296875" customWidth="1"/>
    <col min="5125" max="5125" width="11.90625" customWidth="1"/>
    <col min="5126" max="5126" width="14.90625" customWidth="1"/>
    <col min="5377" max="5377" width="9.36328125" customWidth="1"/>
    <col min="5378" max="5378" width="35.36328125" customWidth="1"/>
    <col min="5379" max="5379" width="6.453125" customWidth="1"/>
    <col min="5380" max="5380" width="9.54296875" customWidth="1"/>
    <col min="5381" max="5381" width="11.90625" customWidth="1"/>
    <col min="5382" max="5382" width="14.90625" customWidth="1"/>
    <col min="5633" max="5633" width="9.36328125" customWidth="1"/>
    <col min="5634" max="5634" width="35.36328125" customWidth="1"/>
    <col min="5635" max="5635" width="6.453125" customWidth="1"/>
    <col min="5636" max="5636" width="9.54296875" customWidth="1"/>
    <col min="5637" max="5637" width="11.90625" customWidth="1"/>
    <col min="5638" max="5638" width="14.90625" customWidth="1"/>
    <col min="5889" max="5889" width="9.36328125" customWidth="1"/>
    <col min="5890" max="5890" width="35.36328125" customWidth="1"/>
    <col min="5891" max="5891" width="6.453125" customWidth="1"/>
    <col min="5892" max="5892" width="9.54296875" customWidth="1"/>
    <col min="5893" max="5893" width="11.90625" customWidth="1"/>
    <col min="5894" max="5894" width="14.90625" customWidth="1"/>
    <col min="6145" max="6145" width="9.36328125" customWidth="1"/>
    <col min="6146" max="6146" width="35.36328125" customWidth="1"/>
    <col min="6147" max="6147" width="6.453125" customWidth="1"/>
    <col min="6148" max="6148" width="9.54296875" customWidth="1"/>
    <col min="6149" max="6149" width="11.90625" customWidth="1"/>
    <col min="6150" max="6150" width="14.90625" customWidth="1"/>
    <col min="6401" max="6401" width="9.36328125" customWidth="1"/>
    <col min="6402" max="6402" width="35.36328125" customWidth="1"/>
    <col min="6403" max="6403" width="6.453125" customWidth="1"/>
    <col min="6404" max="6404" width="9.54296875" customWidth="1"/>
    <col min="6405" max="6405" width="11.90625" customWidth="1"/>
    <col min="6406" max="6406" width="14.90625" customWidth="1"/>
    <col min="6657" max="6657" width="9.36328125" customWidth="1"/>
    <col min="6658" max="6658" width="35.36328125" customWidth="1"/>
    <col min="6659" max="6659" width="6.453125" customWidth="1"/>
    <col min="6660" max="6660" width="9.54296875" customWidth="1"/>
    <col min="6661" max="6661" width="11.90625" customWidth="1"/>
    <col min="6662" max="6662" width="14.90625" customWidth="1"/>
    <col min="6913" max="6913" width="9.36328125" customWidth="1"/>
    <col min="6914" max="6914" width="35.36328125" customWidth="1"/>
    <col min="6915" max="6915" width="6.453125" customWidth="1"/>
    <col min="6916" max="6916" width="9.54296875" customWidth="1"/>
    <col min="6917" max="6917" width="11.90625" customWidth="1"/>
    <col min="6918" max="6918" width="14.90625" customWidth="1"/>
    <col min="7169" max="7169" width="9.36328125" customWidth="1"/>
    <col min="7170" max="7170" width="35.36328125" customWidth="1"/>
    <col min="7171" max="7171" width="6.453125" customWidth="1"/>
    <col min="7172" max="7172" width="9.54296875" customWidth="1"/>
    <col min="7173" max="7173" width="11.90625" customWidth="1"/>
    <col min="7174" max="7174" width="14.90625" customWidth="1"/>
    <col min="7425" max="7425" width="9.36328125" customWidth="1"/>
    <col min="7426" max="7426" width="35.36328125" customWidth="1"/>
    <col min="7427" max="7427" width="6.453125" customWidth="1"/>
    <col min="7428" max="7428" width="9.54296875" customWidth="1"/>
    <col min="7429" max="7429" width="11.90625" customWidth="1"/>
    <col min="7430" max="7430" width="14.90625" customWidth="1"/>
    <col min="7681" max="7681" width="9.36328125" customWidth="1"/>
    <col min="7682" max="7682" width="35.36328125" customWidth="1"/>
    <col min="7683" max="7683" width="6.453125" customWidth="1"/>
    <col min="7684" max="7684" width="9.54296875" customWidth="1"/>
    <col min="7685" max="7685" width="11.90625" customWidth="1"/>
    <col min="7686" max="7686" width="14.90625" customWidth="1"/>
    <col min="7937" max="7937" width="9.36328125" customWidth="1"/>
    <col min="7938" max="7938" width="35.36328125" customWidth="1"/>
    <col min="7939" max="7939" width="6.453125" customWidth="1"/>
    <col min="7940" max="7940" width="9.54296875" customWidth="1"/>
    <col min="7941" max="7941" width="11.90625" customWidth="1"/>
    <col min="7942" max="7942" width="14.90625" customWidth="1"/>
    <col min="8193" max="8193" width="9.36328125" customWidth="1"/>
    <col min="8194" max="8194" width="35.36328125" customWidth="1"/>
    <col min="8195" max="8195" width="6.453125" customWidth="1"/>
    <col min="8196" max="8196" width="9.54296875" customWidth="1"/>
    <col min="8197" max="8197" width="11.90625" customWidth="1"/>
    <col min="8198" max="8198" width="14.90625" customWidth="1"/>
    <col min="8449" max="8449" width="9.36328125" customWidth="1"/>
    <col min="8450" max="8450" width="35.36328125" customWidth="1"/>
    <col min="8451" max="8451" width="6.453125" customWidth="1"/>
    <col min="8452" max="8452" width="9.54296875" customWidth="1"/>
    <col min="8453" max="8453" width="11.90625" customWidth="1"/>
    <col min="8454" max="8454" width="14.90625" customWidth="1"/>
    <col min="8705" max="8705" width="9.36328125" customWidth="1"/>
    <col min="8706" max="8706" width="35.36328125" customWidth="1"/>
    <col min="8707" max="8707" width="6.453125" customWidth="1"/>
    <col min="8708" max="8708" width="9.54296875" customWidth="1"/>
    <col min="8709" max="8709" width="11.90625" customWidth="1"/>
    <col min="8710" max="8710" width="14.90625" customWidth="1"/>
    <col min="8961" max="8961" width="9.36328125" customWidth="1"/>
    <col min="8962" max="8962" width="35.36328125" customWidth="1"/>
    <col min="8963" max="8963" width="6.453125" customWidth="1"/>
    <col min="8964" max="8964" width="9.54296875" customWidth="1"/>
    <col min="8965" max="8965" width="11.90625" customWidth="1"/>
    <col min="8966" max="8966" width="14.90625" customWidth="1"/>
    <col min="9217" max="9217" width="9.36328125" customWidth="1"/>
    <col min="9218" max="9218" width="35.36328125" customWidth="1"/>
    <col min="9219" max="9219" width="6.453125" customWidth="1"/>
    <col min="9220" max="9220" width="9.54296875" customWidth="1"/>
    <col min="9221" max="9221" width="11.90625" customWidth="1"/>
    <col min="9222" max="9222" width="14.90625" customWidth="1"/>
    <col min="9473" max="9473" width="9.36328125" customWidth="1"/>
    <col min="9474" max="9474" width="35.36328125" customWidth="1"/>
    <col min="9475" max="9475" width="6.453125" customWidth="1"/>
    <col min="9476" max="9476" width="9.54296875" customWidth="1"/>
    <col min="9477" max="9477" width="11.90625" customWidth="1"/>
    <col min="9478" max="9478" width="14.90625" customWidth="1"/>
    <col min="9729" max="9729" width="9.36328125" customWidth="1"/>
    <col min="9730" max="9730" width="35.36328125" customWidth="1"/>
    <col min="9731" max="9731" width="6.453125" customWidth="1"/>
    <col min="9732" max="9732" width="9.54296875" customWidth="1"/>
    <col min="9733" max="9733" width="11.90625" customWidth="1"/>
    <col min="9734" max="9734" width="14.90625" customWidth="1"/>
    <col min="9985" max="9985" width="9.36328125" customWidth="1"/>
    <col min="9986" max="9986" width="35.36328125" customWidth="1"/>
    <col min="9987" max="9987" width="6.453125" customWidth="1"/>
    <col min="9988" max="9988" width="9.54296875" customWidth="1"/>
    <col min="9989" max="9989" width="11.90625" customWidth="1"/>
    <col min="9990" max="9990" width="14.90625" customWidth="1"/>
    <col min="10241" max="10241" width="9.36328125" customWidth="1"/>
    <col min="10242" max="10242" width="35.36328125" customWidth="1"/>
    <col min="10243" max="10243" width="6.453125" customWidth="1"/>
    <col min="10244" max="10244" width="9.54296875" customWidth="1"/>
    <col min="10245" max="10245" width="11.90625" customWidth="1"/>
    <col min="10246" max="10246" width="14.90625" customWidth="1"/>
    <col min="10497" max="10497" width="9.36328125" customWidth="1"/>
    <col min="10498" max="10498" width="35.36328125" customWidth="1"/>
    <col min="10499" max="10499" width="6.453125" customWidth="1"/>
    <col min="10500" max="10500" width="9.54296875" customWidth="1"/>
    <col min="10501" max="10501" width="11.90625" customWidth="1"/>
    <col min="10502" max="10502" width="14.90625" customWidth="1"/>
    <col min="10753" max="10753" width="9.36328125" customWidth="1"/>
    <col min="10754" max="10754" width="35.36328125" customWidth="1"/>
    <col min="10755" max="10755" width="6.453125" customWidth="1"/>
    <col min="10756" max="10756" width="9.54296875" customWidth="1"/>
    <col min="10757" max="10757" width="11.90625" customWidth="1"/>
    <col min="10758" max="10758" width="14.90625" customWidth="1"/>
    <col min="11009" max="11009" width="9.36328125" customWidth="1"/>
    <col min="11010" max="11010" width="35.36328125" customWidth="1"/>
    <col min="11011" max="11011" width="6.453125" customWidth="1"/>
    <col min="11012" max="11012" width="9.54296875" customWidth="1"/>
    <col min="11013" max="11013" width="11.90625" customWidth="1"/>
    <col min="11014" max="11014" width="14.90625" customWidth="1"/>
    <col min="11265" max="11265" width="9.36328125" customWidth="1"/>
    <col min="11266" max="11266" width="35.36328125" customWidth="1"/>
    <col min="11267" max="11267" width="6.453125" customWidth="1"/>
    <col min="11268" max="11268" width="9.54296875" customWidth="1"/>
    <col min="11269" max="11269" width="11.90625" customWidth="1"/>
    <col min="11270" max="11270" width="14.90625" customWidth="1"/>
    <col min="11521" max="11521" width="9.36328125" customWidth="1"/>
    <col min="11522" max="11522" width="35.36328125" customWidth="1"/>
    <col min="11523" max="11523" width="6.453125" customWidth="1"/>
    <col min="11524" max="11524" width="9.54296875" customWidth="1"/>
    <col min="11525" max="11525" width="11.90625" customWidth="1"/>
    <col min="11526" max="11526" width="14.90625" customWidth="1"/>
    <col min="11777" max="11777" width="9.36328125" customWidth="1"/>
    <col min="11778" max="11778" width="35.36328125" customWidth="1"/>
    <col min="11779" max="11779" width="6.453125" customWidth="1"/>
    <col min="11780" max="11780" width="9.54296875" customWidth="1"/>
    <col min="11781" max="11781" width="11.90625" customWidth="1"/>
    <col min="11782" max="11782" width="14.90625" customWidth="1"/>
    <col min="12033" max="12033" width="9.36328125" customWidth="1"/>
    <col min="12034" max="12034" width="35.36328125" customWidth="1"/>
    <col min="12035" max="12035" width="6.453125" customWidth="1"/>
    <col min="12036" max="12036" width="9.54296875" customWidth="1"/>
    <col min="12037" max="12037" width="11.90625" customWidth="1"/>
    <col min="12038" max="12038" width="14.90625" customWidth="1"/>
    <col min="12289" max="12289" width="9.36328125" customWidth="1"/>
    <col min="12290" max="12290" width="35.36328125" customWidth="1"/>
    <col min="12291" max="12291" width="6.453125" customWidth="1"/>
    <col min="12292" max="12292" width="9.54296875" customWidth="1"/>
    <col min="12293" max="12293" width="11.90625" customWidth="1"/>
    <col min="12294" max="12294" width="14.90625" customWidth="1"/>
    <col min="12545" max="12545" width="9.36328125" customWidth="1"/>
    <col min="12546" max="12546" width="35.36328125" customWidth="1"/>
    <col min="12547" max="12547" width="6.453125" customWidth="1"/>
    <col min="12548" max="12548" width="9.54296875" customWidth="1"/>
    <col min="12549" max="12549" width="11.90625" customWidth="1"/>
    <col min="12550" max="12550" width="14.90625" customWidth="1"/>
    <col min="12801" max="12801" width="9.36328125" customWidth="1"/>
    <col min="12802" max="12802" width="35.36328125" customWidth="1"/>
    <col min="12803" max="12803" width="6.453125" customWidth="1"/>
    <col min="12804" max="12804" width="9.54296875" customWidth="1"/>
    <col min="12805" max="12805" width="11.90625" customWidth="1"/>
    <col min="12806" max="12806" width="14.90625" customWidth="1"/>
    <col min="13057" max="13057" width="9.36328125" customWidth="1"/>
    <col min="13058" max="13058" width="35.36328125" customWidth="1"/>
    <col min="13059" max="13059" width="6.453125" customWidth="1"/>
    <col min="13060" max="13060" width="9.54296875" customWidth="1"/>
    <col min="13061" max="13061" width="11.90625" customWidth="1"/>
    <col min="13062" max="13062" width="14.90625" customWidth="1"/>
    <col min="13313" max="13313" width="9.36328125" customWidth="1"/>
    <col min="13314" max="13314" width="35.36328125" customWidth="1"/>
    <col min="13315" max="13315" width="6.453125" customWidth="1"/>
    <col min="13316" max="13316" width="9.54296875" customWidth="1"/>
    <col min="13317" max="13317" width="11.90625" customWidth="1"/>
    <col min="13318" max="13318" width="14.90625" customWidth="1"/>
    <col min="13569" max="13569" width="9.36328125" customWidth="1"/>
    <col min="13570" max="13570" width="35.36328125" customWidth="1"/>
    <col min="13571" max="13571" width="6.453125" customWidth="1"/>
    <col min="13572" max="13572" width="9.54296875" customWidth="1"/>
    <col min="13573" max="13573" width="11.90625" customWidth="1"/>
    <col min="13574" max="13574" width="14.90625" customWidth="1"/>
    <col min="13825" max="13825" width="9.36328125" customWidth="1"/>
    <col min="13826" max="13826" width="35.36328125" customWidth="1"/>
    <col min="13827" max="13827" width="6.453125" customWidth="1"/>
    <col min="13828" max="13828" width="9.54296875" customWidth="1"/>
    <col min="13829" max="13829" width="11.90625" customWidth="1"/>
    <col min="13830" max="13830" width="14.90625" customWidth="1"/>
    <col min="14081" max="14081" width="9.36328125" customWidth="1"/>
    <col min="14082" max="14082" width="35.36328125" customWidth="1"/>
    <col min="14083" max="14083" width="6.453125" customWidth="1"/>
    <col min="14084" max="14084" width="9.54296875" customWidth="1"/>
    <col min="14085" max="14085" width="11.90625" customWidth="1"/>
    <col min="14086" max="14086" width="14.90625" customWidth="1"/>
    <col min="14337" max="14337" width="9.36328125" customWidth="1"/>
    <col min="14338" max="14338" width="35.36328125" customWidth="1"/>
    <col min="14339" max="14339" width="6.453125" customWidth="1"/>
    <col min="14340" max="14340" width="9.54296875" customWidth="1"/>
    <col min="14341" max="14341" width="11.90625" customWidth="1"/>
    <col min="14342" max="14342" width="14.90625" customWidth="1"/>
    <col min="14593" max="14593" width="9.36328125" customWidth="1"/>
    <col min="14594" max="14594" width="35.36328125" customWidth="1"/>
    <col min="14595" max="14595" width="6.453125" customWidth="1"/>
    <col min="14596" max="14596" width="9.54296875" customWidth="1"/>
    <col min="14597" max="14597" width="11.90625" customWidth="1"/>
    <col min="14598" max="14598" width="14.90625" customWidth="1"/>
    <col min="14849" max="14849" width="9.36328125" customWidth="1"/>
    <col min="14850" max="14850" width="35.36328125" customWidth="1"/>
    <col min="14851" max="14851" width="6.453125" customWidth="1"/>
    <col min="14852" max="14852" width="9.54296875" customWidth="1"/>
    <col min="14853" max="14853" width="11.90625" customWidth="1"/>
    <col min="14854" max="14854" width="14.90625" customWidth="1"/>
    <col min="15105" max="15105" width="9.36328125" customWidth="1"/>
    <col min="15106" max="15106" width="35.36328125" customWidth="1"/>
    <col min="15107" max="15107" width="6.453125" customWidth="1"/>
    <col min="15108" max="15108" width="9.54296875" customWidth="1"/>
    <col min="15109" max="15109" width="11.90625" customWidth="1"/>
    <col min="15110" max="15110" width="14.90625" customWidth="1"/>
    <col min="15361" max="15361" width="9.36328125" customWidth="1"/>
    <col min="15362" max="15362" width="35.36328125" customWidth="1"/>
    <col min="15363" max="15363" width="6.453125" customWidth="1"/>
    <col min="15364" max="15364" width="9.54296875" customWidth="1"/>
    <col min="15365" max="15365" width="11.90625" customWidth="1"/>
    <col min="15366" max="15366" width="14.90625" customWidth="1"/>
    <col min="15617" max="15617" width="9.36328125" customWidth="1"/>
    <col min="15618" max="15618" width="35.36328125" customWidth="1"/>
    <col min="15619" max="15619" width="6.453125" customWidth="1"/>
    <col min="15620" max="15620" width="9.54296875" customWidth="1"/>
    <col min="15621" max="15621" width="11.90625" customWidth="1"/>
    <col min="15622" max="15622" width="14.90625" customWidth="1"/>
    <col min="15873" max="15873" width="9.36328125" customWidth="1"/>
    <col min="15874" max="15874" width="35.36328125" customWidth="1"/>
    <col min="15875" max="15875" width="6.453125" customWidth="1"/>
    <col min="15876" max="15876" width="9.54296875" customWidth="1"/>
    <col min="15877" max="15877" width="11.90625" customWidth="1"/>
    <col min="15878" max="15878" width="14.90625" customWidth="1"/>
    <col min="16129" max="16129" width="9.36328125" customWidth="1"/>
    <col min="16130" max="16130" width="35.36328125" customWidth="1"/>
    <col min="16131" max="16131" width="6.453125" customWidth="1"/>
    <col min="16132" max="16132" width="9.54296875" customWidth="1"/>
    <col min="16133" max="16133" width="11.90625" customWidth="1"/>
    <col min="16134" max="16134" width="14.90625"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x14ac:dyDescent="0.25">
      <c r="A3" s="561" t="s">
        <v>1703</v>
      </c>
      <c r="B3" s="46"/>
      <c r="C3" s="46"/>
      <c r="D3" s="46"/>
      <c r="E3" s="46"/>
      <c r="F3" s="691"/>
    </row>
    <row r="4" spans="1:9" x14ac:dyDescent="0.25">
      <c r="A4" s="561"/>
      <c r="B4" s="46"/>
      <c r="C4" s="46"/>
      <c r="D4" s="46"/>
      <c r="E4" s="46"/>
      <c r="F4" s="691"/>
    </row>
    <row r="5" spans="1:9" ht="13" x14ac:dyDescent="0.3">
      <c r="A5" s="15" t="s">
        <v>1138</v>
      </c>
      <c r="B5" s="34"/>
      <c r="C5" s="40"/>
      <c r="D5" s="40"/>
      <c r="E5" s="290"/>
      <c r="F5" s="692"/>
    </row>
    <row r="6" spans="1:9" ht="13.5" thickBot="1" x14ac:dyDescent="0.35">
      <c r="A6" s="15"/>
      <c r="B6" s="34"/>
      <c r="C6" s="40"/>
      <c r="D6" s="40"/>
      <c r="E6" s="290"/>
      <c r="F6" s="692"/>
    </row>
    <row r="7" spans="1:9" ht="26.5" thickBot="1" x14ac:dyDescent="0.3">
      <c r="A7" s="800" t="s">
        <v>72</v>
      </c>
      <c r="B7" s="801" t="s">
        <v>73</v>
      </c>
      <c r="C7" s="801" t="s">
        <v>74</v>
      </c>
      <c r="D7" s="801" t="s">
        <v>75</v>
      </c>
      <c r="E7" s="821" t="s">
        <v>1446</v>
      </c>
      <c r="F7" s="830" t="s">
        <v>1443</v>
      </c>
    </row>
    <row r="8" spans="1:9" x14ac:dyDescent="0.25">
      <c r="A8" s="294"/>
      <c r="B8" s="303"/>
      <c r="C8" s="303"/>
      <c r="D8" s="303"/>
      <c r="E8" s="297"/>
      <c r="F8" s="440"/>
    </row>
    <row r="9" spans="1:9" ht="13" x14ac:dyDescent="0.25">
      <c r="A9" s="294"/>
      <c r="B9" s="295" t="s">
        <v>92</v>
      </c>
      <c r="C9" s="303"/>
      <c r="D9" s="303"/>
      <c r="E9" s="297"/>
      <c r="F9" s="440"/>
    </row>
    <row r="10" spans="1:9" ht="50" x14ac:dyDescent="0.25">
      <c r="A10" s="294"/>
      <c r="B10" s="457" t="s">
        <v>1947</v>
      </c>
      <c r="C10" s="303"/>
      <c r="D10" s="303"/>
      <c r="E10" s="297"/>
      <c r="F10" s="440"/>
    </row>
    <row r="11" spans="1:9" x14ac:dyDescent="0.25">
      <c r="A11" s="294"/>
      <c r="B11" s="303"/>
      <c r="C11" s="303"/>
      <c r="D11" s="303"/>
      <c r="E11" s="297"/>
      <c r="F11" s="440"/>
    </row>
    <row r="12" spans="1:9" ht="13" x14ac:dyDescent="0.25">
      <c r="A12" s="294"/>
      <c r="B12" s="295" t="s">
        <v>117</v>
      </c>
      <c r="C12" s="303"/>
      <c r="D12" s="296"/>
      <c r="E12" s="301"/>
      <c r="F12" s="440"/>
    </row>
    <row r="13" spans="1:9" x14ac:dyDescent="0.25">
      <c r="A13" s="294"/>
      <c r="B13" s="303"/>
      <c r="C13" s="296"/>
      <c r="D13" s="296"/>
      <c r="E13" s="301"/>
      <c r="F13" s="694"/>
    </row>
    <row r="14" spans="1:9" ht="56.25" customHeight="1" x14ac:dyDescent="0.25">
      <c r="A14" s="294" t="s">
        <v>168</v>
      </c>
      <c r="B14" s="560" t="s">
        <v>23</v>
      </c>
      <c r="C14" s="296" t="s">
        <v>87</v>
      </c>
      <c r="D14" s="367">
        <v>220</v>
      </c>
      <c r="E14" s="301"/>
      <c r="F14" s="440">
        <f>D14*E14</f>
        <v>0</v>
      </c>
    </row>
    <row r="15" spans="1:9" x14ac:dyDescent="0.25">
      <c r="A15" s="294"/>
      <c r="B15" s="454"/>
      <c r="C15" s="296"/>
      <c r="D15" s="296"/>
      <c r="E15" s="301"/>
      <c r="F15" s="440"/>
    </row>
    <row r="16" spans="1:9" ht="25" x14ac:dyDescent="0.25">
      <c r="A16" s="294" t="s">
        <v>169</v>
      </c>
      <c r="B16" s="463" t="s">
        <v>144</v>
      </c>
      <c r="C16" s="296" t="s">
        <v>87</v>
      </c>
      <c r="D16" s="367">
        <v>70</v>
      </c>
      <c r="E16" s="334"/>
      <c r="F16" s="440">
        <f>D16*E16</f>
        <v>0</v>
      </c>
      <c r="I16" s="24"/>
    </row>
    <row r="17" spans="1:6" x14ac:dyDescent="0.25">
      <c r="A17" s="294"/>
      <c r="B17" s="463"/>
      <c r="C17" s="296"/>
      <c r="D17" s="367"/>
      <c r="E17" s="301"/>
      <c r="F17" s="440"/>
    </row>
    <row r="18" spans="1:6" ht="13" x14ac:dyDescent="0.25">
      <c r="A18" s="294"/>
      <c r="B18" s="295" t="s">
        <v>120</v>
      </c>
      <c r="C18" s="303"/>
      <c r="D18" s="303"/>
      <c r="E18" s="301"/>
      <c r="F18" s="440"/>
    </row>
    <row r="19" spans="1:6" x14ac:dyDescent="0.25">
      <c r="A19" s="294"/>
      <c r="B19" s="454"/>
      <c r="C19" s="303"/>
      <c r="D19" s="303"/>
      <c r="E19" s="301"/>
      <c r="F19" s="440"/>
    </row>
    <row r="20" spans="1:6" ht="42" customHeight="1" x14ac:dyDescent="0.25">
      <c r="A20" s="294" t="s">
        <v>122</v>
      </c>
      <c r="B20" s="560" t="s">
        <v>121</v>
      </c>
      <c r="C20" s="296" t="s">
        <v>87</v>
      </c>
      <c r="D20" s="367">
        <v>200</v>
      </c>
      <c r="E20" s="301"/>
      <c r="F20" s="440">
        <f>D20*E20</f>
        <v>0</v>
      </c>
    </row>
    <row r="21" spans="1:6" x14ac:dyDescent="0.25">
      <c r="A21" s="294"/>
      <c r="B21" s="305"/>
      <c r="C21" s="296"/>
      <c r="D21" s="367"/>
      <c r="E21" s="301"/>
      <c r="F21" s="440"/>
    </row>
    <row r="22" spans="1:6" ht="13" x14ac:dyDescent="0.3">
      <c r="A22" s="306"/>
      <c r="B22" s="295" t="s">
        <v>36</v>
      </c>
      <c r="C22" s="307"/>
      <c r="D22" s="307"/>
      <c r="E22" s="301"/>
      <c r="F22" s="440"/>
    </row>
    <row r="23" spans="1:6" ht="13" x14ac:dyDescent="0.3">
      <c r="A23" s="306"/>
      <c r="B23" s="308"/>
      <c r="C23" s="307"/>
      <c r="D23" s="307"/>
      <c r="E23" s="301"/>
      <c r="F23" s="440"/>
    </row>
    <row r="24" spans="1:6" ht="50" x14ac:dyDescent="0.25">
      <c r="A24" s="294" t="s">
        <v>40</v>
      </c>
      <c r="B24" s="498" t="s">
        <v>1953</v>
      </c>
      <c r="C24" s="296" t="s">
        <v>87</v>
      </c>
      <c r="D24" s="310">
        <v>400</v>
      </c>
      <c r="E24" s="301"/>
      <c r="F24" s="440">
        <f>D24*E24</f>
        <v>0</v>
      </c>
    </row>
    <row r="25" spans="1:6" ht="13" x14ac:dyDescent="0.25">
      <c r="A25" s="294"/>
      <c r="B25" s="311"/>
      <c r="C25" s="296"/>
      <c r="D25" s="296"/>
      <c r="E25" s="301"/>
      <c r="F25" s="440"/>
    </row>
    <row r="26" spans="1:6" ht="62.5" x14ac:dyDescent="0.25">
      <c r="A26" s="294" t="s">
        <v>1078</v>
      </c>
      <c r="B26" s="1125" t="s">
        <v>1952</v>
      </c>
      <c r="C26" s="296" t="s">
        <v>432</v>
      </c>
      <c r="D26" s="296">
        <v>170</v>
      </c>
      <c r="E26" s="301"/>
      <c r="F26" s="440">
        <f>D26*E26</f>
        <v>0</v>
      </c>
    </row>
    <row r="27" spans="1:6" x14ac:dyDescent="0.25">
      <c r="A27" s="294"/>
      <c r="B27" s="303"/>
      <c r="C27" s="296"/>
      <c r="D27" s="296"/>
      <c r="E27" s="297"/>
      <c r="F27" s="440"/>
    </row>
    <row r="28" spans="1:6" ht="14.5" x14ac:dyDescent="0.25">
      <c r="A28" s="294" t="s">
        <v>683</v>
      </c>
      <c r="B28" s="336" t="s">
        <v>684</v>
      </c>
      <c r="C28" s="296" t="s">
        <v>432</v>
      </c>
      <c r="D28" s="350">
        <v>170</v>
      </c>
      <c r="E28" s="301"/>
      <c r="F28" s="440">
        <f>D28*E28</f>
        <v>0</v>
      </c>
    </row>
    <row r="29" spans="1:6" x14ac:dyDescent="0.25">
      <c r="A29" s="294"/>
      <c r="B29" s="336"/>
      <c r="C29" s="296"/>
      <c r="D29" s="350"/>
      <c r="E29" s="301"/>
      <c r="F29" s="440"/>
    </row>
    <row r="30" spans="1:6" ht="13" x14ac:dyDescent="0.25">
      <c r="A30" s="294"/>
      <c r="B30" s="295" t="s">
        <v>37</v>
      </c>
      <c r="C30" s="296"/>
      <c r="D30" s="296"/>
      <c r="E30" s="301"/>
      <c r="F30" s="440"/>
    </row>
    <row r="31" spans="1:6" x14ac:dyDescent="0.25">
      <c r="A31" s="294"/>
      <c r="B31" s="303"/>
      <c r="C31" s="296"/>
      <c r="D31" s="296"/>
      <c r="E31" s="301"/>
      <c r="F31" s="440"/>
    </row>
    <row r="32" spans="1:6" ht="13" x14ac:dyDescent="0.25">
      <c r="A32" s="294"/>
      <c r="B32" s="295" t="s">
        <v>77</v>
      </c>
      <c r="C32" s="296"/>
      <c r="D32" s="296"/>
      <c r="E32" s="301"/>
      <c r="F32" s="440"/>
    </row>
    <row r="33" spans="1:6" x14ac:dyDescent="0.25">
      <c r="A33" s="294"/>
      <c r="B33" s="303"/>
      <c r="C33" s="296"/>
      <c r="D33" s="296"/>
      <c r="E33" s="301"/>
      <c r="F33" s="440"/>
    </row>
    <row r="34" spans="1:6" ht="13" x14ac:dyDescent="0.25">
      <c r="A34" s="294"/>
      <c r="B34" s="295" t="s">
        <v>43</v>
      </c>
      <c r="C34" s="296"/>
      <c r="D34" s="296"/>
      <c r="E34" s="301"/>
      <c r="F34" s="440"/>
    </row>
    <row r="35" spans="1:6" x14ac:dyDescent="0.25">
      <c r="A35" s="294"/>
      <c r="B35" s="303"/>
      <c r="C35" s="296"/>
      <c r="D35" s="296"/>
      <c r="E35" s="301"/>
      <c r="F35" s="440"/>
    </row>
    <row r="36" spans="1:6" ht="13" x14ac:dyDescent="0.25">
      <c r="A36" s="294"/>
      <c r="B36" s="295" t="s">
        <v>123</v>
      </c>
      <c r="C36" s="296"/>
      <c r="D36" s="296"/>
      <c r="E36" s="301"/>
      <c r="F36" s="440"/>
    </row>
    <row r="37" spans="1:6" ht="13" x14ac:dyDescent="0.25">
      <c r="A37" s="294"/>
      <c r="B37" s="295"/>
      <c r="C37" s="296"/>
      <c r="D37" s="296"/>
      <c r="E37" s="301"/>
      <c r="F37" s="440"/>
    </row>
    <row r="38" spans="1:6" ht="50" x14ac:dyDescent="0.25">
      <c r="A38" s="294"/>
      <c r="B38" s="304" t="s">
        <v>124</v>
      </c>
      <c r="C38" s="296"/>
      <c r="D38" s="296"/>
      <c r="E38" s="301"/>
      <c r="F38" s="440"/>
    </row>
    <row r="39" spans="1:6" x14ac:dyDescent="0.25">
      <c r="A39" s="294"/>
      <c r="B39" s="308"/>
      <c r="C39" s="296"/>
      <c r="D39" s="296"/>
      <c r="E39" s="301"/>
      <c r="F39" s="440"/>
    </row>
    <row r="40" spans="1:6" ht="14.5" x14ac:dyDescent="0.25">
      <c r="A40" s="294" t="s">
        <v>322</v>
      </c>
      <c r="B40" s="303" t="s">
        <v>125</v>
      </c>
      <c r="C40" s="296" t="s">
        <v>1070</v>
      </c>
      <c r="D40" s="310">
        <v>14</v>
      </c>
      <c r="E40" s="297"/>
      <c r="F40" s="440">
        <f>D40*E40</f>
        <v>0</v>
      </c>
    </row>
    <row r="41" spans="1:6" x14ac:dyDescent="0.25">
      <c r="A41" s="294"/>
      <c r="B41" s="308"/>
      <c r="C41" s="296"/>
      <c r="D41" s="296"/>
      <c r="E41" s="301"/>
      <c r="F41" s="440"/>
    </row>
    <row r="42" spans="1:6" x14ac:dyDescent="0.25">
      <c r="A42" s="294"/>
      <c r="B42" s="308"/>
      <c r="C42" s="296"/>
      <c r="D42" s="296"/>
      <c r="E42" s="297"/>
      <c r="F42" s="440"/>
    </row>
    <row r="43" spans="1:6" ht="13" thickBot="1" x14ac:dyDescent="0.3">
      <c r="A43" s="320"/>
      <c r="B43" s="321"/>
      <c r="C43" s="322"/>
      <c r="D43" s="322" t="s">
        <v>119</v>
      </c>
      <c r="E43" s="323"/>
      <c r="F43" s="443">
        <f>SUM(F12:F41)</f>
        <v>0</v>
      </c>
    </row>
    <row r="44" spans="1:6" ht="26.5" thickBot="1" x14ac:dyDescent="0.3">
      <c r="A44" s="800" t="s">
        <v>72</v>
      </c>
      <c r="B44" s="801" t="s">
        <v>73</v>
      </c>
      <c r="C44" s="801" t="s">
        <v>74</v>
      </c>
      <c r="D44" s="801" t="s">
        <v>75</v>
      </c>
      <c r="E44" s="821" t="s">
        <v>1446</v>
      </c>
      <c r="F44" s="830" t="s">
        <v>1443</v>
      </c>
    </row>
    <row r="45" spans="1:6" ht="12.65" customHeight="1" x14ac:dyDescent="0.25">
      <c r="A45" s="294"/>
      <c r="B45" s="303"/>
      <c r="C45" s="296"/>
      <c r="D45" s="296"/>
      <c r="E45" s="301"/>
      <c r="F45" s="643"/>
    </row>
    <row r="46" spans="1:6" ht="13" x14ac:dyDescent="0.25">
      <c r="A46" s="294"/>
      <c r="B46" s="311" t="s">
        <v>20</v>
      </c>
      <c r="C46" s="296"/>
      <c r="D46" s="296"/>
      <c r="E46" s="301"/>
      <c r="F46" s="643"/>
    </row>
    <row r="47" spans="1:6" x14ac:dyDescent="0.25">
      <c r="A47" s="294"/>
      <c r="B47" s="303"/>
      <c r="C47" s="296"/>
      <c r="D47" s="296"/>
      <c r="E47" s="301"/>
      <c r="F47" s="643"/>
    </row>
    <row r="48" spans="1:6" ht="54.75" customHeight="1" x14ac:dyDescent="0.25">
      <c r="A48" s="294"/>
      <c r="B48" s="304" t="s">
        <v>19</v>
      </c>
      <c r="C48" s="296"/>
      <c r="D48" s="296"/>
      <c r="E48" s="301"/>
      <c r="F48" s="643"/>
    </row>
    <row r="49" spans="1:6" x14ac:dyDescent="0.25">
      <c r="A49" s="294"/>
      <c r="B49" s="303"/>
      <c r="C49" s="296"/>
      <c r="D49" s="296"/>
      <c r="E49" s="301"/>
      <c r="F49" s="440"/>
    </row>
    <row r="50" spans="1:6" ht="14.5" x14ac:dyDescent="0.25">
      <c r="A50" s="294" t="s">
        <v>47</v>
      </c>
      <c r="B50" s="303" t="s">
        <v>125</v>
      </c>
      <c r="C50" s="296" t="s">
        <v>1070</v>
      </c>
      <c r="D50" s="326">
        <v>40</v>
      </c>
      <c r="E50" s="301"/>
      <c r="F50" s="440">
        <f>D50*E50</f>
        <v>0</v>
      </c>
    </row>
    <row r="51" spans="1:6" x14ac:dyDescent="0.25">
      <c r="A51" s="294"/>
      <c r="B51" s="303"/>
      <c r="C51" s="296"/>
      <c r="D51" s="326"/>
      <c r="E51" s="301"/>
      <c r="F51" s="440"/>
    </row>
    <row r="52" spans="1:6" ht="13" x14ac:dyDescent="0.25">
      <c r="A52" s="294"/>
      <c r="B52" s="311" t="s">
        <v>1079</v>
      </c>
      <c r="C52" s="296"/>
      <c r="D52" s="296"/>
      <c r="E52" s="301"/>
      <c r="F52" s="643"/>
    </row>
    <row r="53" spans="1:6" x14ac:dyDescent="0.25">
      <c r="A53" s="294"/>
      <c r="B53" s="303"/>
      <c r="C53" s="296"/>
      <c r="D53" s="296"/>
      <c r="E53" s="301"/>
      <c r="F53" s="643"/>
    </row>
    <row r="54" spans="1:6" ht="56.25" customHeight="1" x14ac:dyDescent="0.25">
      <c r="A54" s="294"/>
      <c r="B54" s="304" t="s">
        <v>1080</v>
      </c>
      <c r="C54" s="296"/>
      <c r="D54" s="296"/>
      <c r="E54" s="301"/>
      <c r="F54" s="643"/>
    </row>
    <row r="55" spans="1:6" x14ac:dyDescent="0.25">
      <c r="A55" s="294"/>
      <c r="B55" s="303"/>
      <c r="C55" s="296"/>
      <c r="D55" s="296"/>
      <c r="E55" s="301"/>
      <c r="F55" s="440"/>
    </row>
    <row r="56" spans="1:6" ht="14.5" x14ac:dyDescent="0.25">
      <c r="A56" s="294" t="s">
        <v>1139</v>
      </c>
      <c r="B56" s="303" t="s">
        <v>125</v>
      </c>
      <c r="C56" s="296" t="s">
        <v>1070</v>
      </c>
      <c r="D56" s="326">
        <v>140</v>
      </c>
      <c r="E56" s="301"/>
      <c r="F56" s="440">
        <f>D56*E56</f>
        <v>0</v>
      </c>
    </row>
    <row r="57" spans="1:6" x14ac:dyDescent="0.25">
      <c r="A57" s="294"/>
      <c r="B57" s="303"/>
      <c r="C57" s="303"/>
      <c r="D57" s="296"/>
      <c r="E57" s="301"/>
      <c r="F57" s="440"/>
    </row>
    <row r="58" spans="1:6" ht="13" x14ac:dyDescent="0.25">
      <c r="A58" s="294"/>
      <c r="B58" s="311" t="s">
        <v>126</v>
      </c>
      <c r="C58" s="296"/>
      <c r="D58" s="326"/>
      <c r="E58" s="301"/>
      <c r="F58" s="643"/>
    </row>
    <row r="59" spans="1:6" ht="13" x14ac:dyDescent="0.25">
      <c r="A59" s="294"/>
      <c r="B59" s="295"/>
      <c r="C59" s="296"/>
      <c r="D59" s="326"/>
      <c r="E59" s="301"/>
      <c r="F59" s="643"/>
    </row>
    <row r="60" spans="1:6" ht="25" x14ac:dyDescent="0.25">
      <c r="A60" s="294"/>
      <c r="B60" s="304" t="s">
        <v>131</v>
      </c>
      <c r="C60" s="296"/>
      <c r="D60" s="326"/>
      <c r="E60" s="297"/>
      <c r="F60" s="440"/>
    </row>
    <row r="61" spans="1:6" x14ac:dyDescent="0.25">
      <c r="A61" s="294"/>
      <c r="B61" s="303"/>
      <c r="C61" s="296"/>
      <c r="D61" s="326"/>
      <c r="E61" s="301"/>
      <c r="F61" s="440"/>
    </row>
    <row r="62" spans="1:6" ht="14.5" x14ac:dyDescent="0.25">
      <c r="A62" s="294" t="s">
        <v>78</v>
      </c>
      <c r="B62" s="303" t="s">
        <v>128</v>
      </c>
      <c r="C62" s="296" t="s">
        <v>1070</v>
      </c>
      <c r="D62" s="326">
        <f>D40</f>
        <v>14</v>
      </c>
      <c r="E62" s="301"/>
      <c r="F62" s="440">
        <f>D62*E62</f>
        <v>0</v>
      </c>
    </row>
    <row r="63" spans="1:6" x14ac:dyDescent="0.25">
      <c r="A63" s="294"/>
      <c r="B63" s="303"/>
      <c r="C63" s="296"/>
      <c r="D63" s="326"/>
      <c r="E63" s="301"/>
      <c r="F63" s="440"/>
    </row>
    <row r="64" spans="1:6" ht="13" x14ac:dyDescent="0.25">
      <c r="A64" s="294"/>
      <c r="B64" s="311" t="s">
        <v>129</v>
      </c>
      <c r="C64" s="296"/>
      <c r="D64" s="326"/>
      <c r="E64" s="301"/>
      <c r="F64" s="440"/>
    </row>
    <row r="65" spans="1:6" ht="13" x14ac:dyDescent="0.25">
      <c r="A65" s="294"/>
      <c r="B65" s="295"/>
      <c r="C65" s="296"/>
      <c r="D65" s="326"/>
      <c r="E65" s="301"/>
      <c r="F65" s="440"/>
    </row>
    <row r="66" spans="1:6" ht="41.25" customHeight="1" x14ac:dyDescent="0.25">
      <c r="A66" s="294"/>
      <c r="B66" s="305" t="s">
        <v>1140</v>
      </c>
      <c r="C66" s="296"/>
      <c r="D66" s="326"/>
      <c r="E66" s="301"/>
      <c r="F66" s="440"/>
    </row>
    <row r="67" spans="1:6" x14ac:dyDescent="0.25">
      <c r="A67" s="294"/>
      <c r="B67" s="303"/>
      <c r="C67" s="296"/>
      <c r="D67" s="326"/>
      <c r="E67" s="301"/>
      <c r="F67" s="440"/>
    </row>
    <row r="68" spans="1:6" ht="14.5" x14ac:dyDescent="0.25">
      <c r="A68" s="294" t="s">
        <v>1123</v>
      </c>
      <c r="B68" s="303" t="s">
        <v>682</v>
      </c>
      <c r="C68" s="296" t="s">
        <v>1070</v>
      </c>
      <c r="D68" s="326">
        <v>100</v>
      </c>
      <c r="E68" s="301"/>
      <c r="F68" s="440">
        <f>D68*E68</f>
        <v>0</v>
      </c>
    </row>
    <row r="69" spans="1:6" ht="13" x14ac:dyDescent="0.25">
      <c r="A69" s="329"/>
      <c r="B69" s="330"/>
      <c r="C69" s="296"/>
      <c r="D69" s="326"/>
      <c r="E69" s="301"/>
      <c r="F69" s="440"/>
    </row>
    <row r="70" spans="1:6" x14ac:dyDescent="0.25">
      <c r="A70" s="331"/>
      <c r="B70" s="309"/>
      <c r="C70" s="296"/>
      <c r="D70" s="326"/>
      <c r="E70" s="301"/>
      <c r="F70" s="440"/>
    </row>
    <row r="71" spans="1:6" x14ac:dyDescent="0.25">
      <c r="A71" s="331"/>
      <c r="B71" s="303"/>
      <c r="C71" s="296"/>
      <c r="D71" s="326"/>
      <c r="E71" s="301"/>
      <c r="F71" s="440"/>
    </row>
    <row r="72" spans="1:6" x14ac:dyDescent="0.25">
      <c r="A72" s="331"/>
      <c r="B72" s="309"/>
      <c r="C72" s="296"/>
      <c r="D72" s="326"/>
      <c r="E72" s="301"/>
      <c r="F72" s="440"/>
    </row>
    <row r="73" spans="1:6" ht="25" x14ac:dyDescent="0.25">
      <c r="A73" s="329"/>
      <c r="B73" s="304" t="s">
        <v>1084</v>
      </c>
      <c r="C73" s="296"/>
      <c r="D73" s="326"/>
      <c r="E73" s="301"/>
      <c r="F73" s="440"/>
    </row>
    <row r="74" spans="1:6" x14ac:dyDescent="0.25">
      <c r="A74" s="331"/>
      <c r="B74" s="309"/>
      <c r="C74" s="296"/>
      <c r="D74" s="326"/>
      <c r="E74" s="301"/>
      <c r="F74" s="440"/>
    </row>
    <row r="75" spans="1:6" ht="14.5" x14ac:dyDescent="0.25">
      <c r="A75" s="331" t="s">
        <v>1141</v>
      </c>
      <c r="B75" s="303" t="s">
        <v>682</v>
      </c>
      <c r="C75" s="296" t="s">
        <v>1070</v>
      </c>
      <c r="D75" s="326">
        <v>40</v>
      </c>
      <c r="E75" s="301"/>
      <c r="F75" s="440">
        <f>D75*E75</f>
        <v>0</v>
      </c>
    </row>
    <row r="76" spans="1:6" x14ac:dyDescent="0.25">
      <c r="A76" s="331"/>
      <c r="B76" s="303"/>
      <c r="C76" s="296"/>
      <c r="D76" s="326"/>
      <c r="E76" s="301"/>
      <c r="F76" s="440"/>
    </row>
    <row r="77" spans="1:6" x14ac:dyDescent="0.25">
      <c r="A77" s="331"/>
      <c r="B77" s="303"/>
      <c r="C77" s="296"/>
      <c r="D77" s="326"/>
      <c r="E77" s="301"/>
      <c r="F77" s="440"/>
    </row>
    <row r="78" spans="1:6" x14ac:dyDescent="0.25">
      <c r="A78" s="331"/>
      <c r="B78" s="303"/>
      <c r="C78" s="296"/>
      <c r="D78" s="326"/>
      <c r="E78" s="301"/>
      <c r="F78" s="440"/>
    </row>
    <row r="79" spans="1:6" x14ac:dyDescent="0.25">
      <c r="A79" s="294"/>
      <c r="B79" s="303"/>
      <c r="C79" s="296"/>
      <c r="D79" s="296"/>
      <c r="E79" s="301"/>
      <c r="F79" s="440"/>
    </row>
    <row r="80" spans="1:6" ht="13" thickBot="1" x14ac:dyDescent="0.3">
      <c r="A80" s="320"/>
      <c r="B80" s="321"/>
      <c r="C80" s="322"/>
      <c r="D80" s="322" t="s">
        <v>119</v>
      </c>
      <c r="E80" s="323"/>
      <c r="F80" s="443">
        <f>SUM(F46:F78)</f>
        <v>0</v>
      </c>
    </row>
    <row r="81" spans="1:6" ht="26.5" thickBot="1" x14ac:dyDescent="0.3">
      <c r="A81" s="800" t="s">
        <v>72</v>
      </c>
      <c r="B81" s="801" t="s">
        <v>73</v>
      </c>
      <c r="C81" s="801" t="s">
        <v>74</v>
      </c>
      <c r="D81" s="801" t="s">
        <v>75</v>
      </c>
      <c r="E81" s="821" t="s">
        <v>1446</v>
      </c>
      <c r="F81" s="830" t="s">
        <v>1443</v>
      </c>
    </row>
    <row r="82" spans="1:6" ht="13" x14ac:dyDescent="0.3">
      <c r="A82" s="306"/>
      <c r="B82" s="307"/>
      <c r="C82" s="307"/>
      <c r="D82" s="307"/>
      <c r="E82" s="332"/>
      <c r="F82" s="695"/>
    </row>
    <row r="83" spans="1:6" ht="25" x14ac:dyDescent="0.25">
      <c r="A83" s="329"/>
      <c r="B83" s="304" t="s">
        <v>1142</v>
      </c>
      <c r="C83" s="296"/>
      <c r="D83" s="326"/>
      <c r="E83" s="301"/>
      <c r="F83" s="440"/>
    </row>
    <row r="84" spans="1:6" x14ac:dyDescent="0.25">
      <c r="A84" s="331"/>
      <c r="B84" s="309"/>
      <c r="C84" s="296"/>
      <c r="D84" s="326"/>
      <c r="E84" s="301"/>
      <c r="F84" s="440"/>
    </row>
    <row r="85" spans="1:6" ht="14.5" x14ac:dyDescent="0.25">
      <c r="A85" s="331" t="s">
        <v>49</v>
      </c>
      <c r="B85" s="303" t="s">
        <v>656</v>
      </c>
      <c r="C85" s="296" t="s">
        <v>1070</v>
      </c>
      <c r="D85" s="326">
        <f>D50</f>
        <v>40</v>
      </c>
      <c r="E85" s="301"/>
      <c r="F85" s="440">
        <f>D85*E85</f>
        <v>0</v>
      </c>
    </row>
    <row r="86" spans="1:6" x14ac:dyDescent="0.25">
      <c r="A86" s="331"/>
      <c r="B86" s="303"/>
      <c r="C86" s="296"/>
      <c r="D86" s="326"/>
      <c r="E86" s="301"/>
      <c r="F86" s="440"/>
    </row>
    <row r="87" spans="1:6" ht="13" x14ac:dyDescent="0.25">
      <c r="A87" s="294"/>
      <c r="B87" s="295" t="s">
        <v>132</v>
      </c>
      <c r="C87" s="296"/>
      <c r="D87" s="296"/>
      <c r="E87" s="301"/>
      <c r="F87" s="440"/>
    </row>
    <row r="88" spans="1:6" ht="13" x14ac:dyDescent="0.25">
      <c r="A88" s="294"/>
      <c r="B88" s="295"/>
      <c r="C88" s="296"/>
      <c r="D88" s="296"/>
      <c r="E88" s="301"/>
      <c r="F88" s="440"/>
    </row>
    <row r="89" spans="1:6" ht="25" x14ac:dyDescent="0.25">
      <c r="A89" s="294"/>
      <c r="B89" s="304" t="s">
        <v>52</v>
      </c>
      <c r="C89" s="296"/>
      <c r="D89" s="296"/>
      <c r="E89" s="301"/>
      <c r="F89" s="440"/>
    </row>
    <row r="90" spans="1:6" ht="13" x14ac:dyDescent="0.25">
      <c r="A90" s="294"/>
      <c r="B90" s="311"/>
      <c r="C90" s="296"/>
      <c r="D90" s="296"/>
      <c r="E90" s="301"/>
      <c r="F90" s="440"/>
    </row>
    <row r="91" spans="1:6" x14ac:dyDescent="0.25">
      <c r="A91" s="294" t="s">
        <v>42</v>
      </c>
      <c r="B91" s="309" t="s">
        <v>18</v>
      </c>
      <c r="C91" s="296" t="s">
        <v>79</v>
      </c>
      <c r="D91" s="296">
        <v>90</v>
      </c>
      <c r="E91" s="301"/>
      <c r="F91" s="440">
        <f t="shared" ref="F91:F97" si="0">D91*E91</f>
        <v>0</v>
      </c>
    </row>
    <row r="92" spans="1:6" x14ac:dyDescent="0.25">
      <c r="A92" s="294"/>
      <c r="B92" s="309"/>
      <c r="C92" s="296"/>
      <c r="D92" s="296"/>
      <c r="E92" s="301"/>
      <c r="F92" s="440"/>
    </row>
    <row r="93" spans="1:6" ht="25" x14ac:dyDescent="0.25">
      <c r="A93" s="294"/>
      <c r="B93" s="304" t="s">
        <v>53</v>
      </c>
      <c r="C93" s="296"/>
      <c r="D93" s="296"/>
      <c r="E93" s="301"/>
      <c r="F93" s="440"/>
    </row>
    <row r="94" spans="1:6" x14ac:dyDescent="0.25">
      <c r="A94" s="294"/>
      <c r="B94" s="303"/>
      <c r="C94" s="296"/>
      <c r="D94" s="296"/>
      <c r="E94" s="301"/>
      <c r="F94" s="440"/>
    </row>
    <row r="95" spans="1:6" x14ac:dyDescent="0.25">
      <c r="A95" s="294" t="s">
        <v>38</v>
      </c>
      <c r="B95" s="303" t="s">
        <v>39</v>
      </c>
      <c r="C95" s="296" t="s">
        <v>66</v>
      </c>
      <c r="D95" s="296">
        <v>145</v>
      </c>
      <c r="E95" s="301"/>
      <c r="F95" s="440">
        <f t="shared" si="0"/>
        <v>0</v>
      </c>
    </row>
    <row r="96" spans="1:6" ht="14.5" x14ac:dyDescent="0.25">
      <c r="A96" s="294" t="s">
        <v>241</v>
      </c>
      <c r="B96" s="303" t="s">
        <v>410</v>
      </c>
      <c r="C96" s="296" t="s">
        <v>432</v>
      </c>
      <c r="D96" s="296">
        <v>295</v>
      </c>
      <c r="E96" s="301"/>
      <c r="F96" s="440">
        <f t="shared" si="0"/>
        <v>0</v>
      </c>
    </row>
    <row r="97" spans="1:6" x14ac:dyDescent="0.25">
      <c r="A97" s="294" t="s">
        <v>55</v>
      </c>
      <c r="B97" s="303" t="s">
        <v>18</v>
      </c>
      <c r="C97" s="296" t="s">
        <v>79</v>
      </c>
      <c r="D97" s="296">
        <v>400</v>
      </c>
      <c r="E97" s="301"/>
      <c r="F97" s="440">
        <f t="shared" si="0"/>
        <v>0</v>
      </c>
    </row>
    <row r="98" spans="1:6" x14ac:dyDescent="0.25">
      <c r="A98" s="294"/>
      <c r="B98" s="303"/>
      <c r="C98" s="296"/>
      <c r="D98" s="296"/>
      <c r="E98" s="301"/>
      <c r="F98" s="440"/>
    </row>
    <row r="99" spans="1:6" ht="13" x14ac:dyDescent="0.25">
      <c r="A99" s="294"/>
      <c r="B99" s="311" t="s">
        <v>133</v>
      </c>
      <c r="C99" s="296"/>
      <c r="D99" s="296"/>
      <c r="E99" s="301"/>
      <c r="F99" s="440"/>
    </row>
    <row r="100" spans="1:6" x14ac:dyDescent="0.25">
      <c r="A100" s="294"/>
      <c r="B100" s="303"/>
      <c r="C100" s="296"/>
      <c r="D100" s="296"/>
      <c r="E100" s="301"/>
      <c r="F100" s="440"/>
    </row>
    <row r="101" spans="1:6" ht="13" x14ac:dyDescent="0.25">
      <c r="A101" s="294"/>
      <c r="B101" s="311" t="s">
        <v>56</v>
      </c>
      <c r="C101" s="296"/>
      <c r="D101" s="296"/>
      <c r="E101" s="301"/>
      <c r="F101" s="440"/>
    </row>
    <row r="102" spans="1:6" x14ac:dyDescent="0.25">
      <c r="A102" s="294"/>
      <c r="B102" s="303"/>
      <c r="C102" s="296"/>
      <c r="D102" s="296"/>
      <c r="E102" s="301"/>
      <c r="F102" s="440"/>
    </row>
    <row r="103" spans="1:6" ht="25" x14ac:dyDescent="0.25">
      <c r="A103" s="294"/>
      <c r="B103" s="304" t="s">
        <v>57</v>
      </c>
      <c r="C103" s="296"/>
      <c r="D103" s="296"/>
      <c r="E103" s="301"/>
      <c r="F103" s="440"/>
    </row>
    <row r="104" spans="1:6" x14ac:dyDescent="0.25">
      <c r="A104" s="294"/>
      <c r="B104" s="303"/>
      <c r="C104" s="296"/>
      <c r="D104" s="296"/>
      <c r="E104" s="301"/>
      <c r="F104" s="440"/>
    </row>
    <row r="105" spans="1:6" x14ac:dyDescent="0.25">
      <c r="A105" s="294" t="s">
        <v>80</v>
      </c>
      <c r="B105" s="303" t="s">
        <v>198</v>
      </c>
      <c r="C105" s="296" t="s">
        <v>68</v>
      </c>
      <c r="D105" s="296">
        <v>8</v>
      </c>
      <c r="E105" s="436"/>
      <c r="F105" s="440">
        <f>D105*E105</f>
        <v>0</v>
      </c>
    </row>
    <row r="106" spans="1:6" x14ac:dyDescent="0.25">
      <c r="A106" s="294"/>
      <c r="B106" s="304"/>
      <c r="C106" s="296"/>
      <c r="D106" s="296"/>
      <c r="E106" s="334"/>
      <c r="F106" s="696"/>
    </row>
    <row r="107" spans="1:6" ht="13" x14ac:dyDescent="0.25">
      <c r="A107" s="294"/>
      <c r="B107" s="311" t="s">
        <v>59</v>
      </c>
      <c r="C107" s="296"/>
      <c r="D107" s="296"/>
      <c r="E107" s="334"/>
      <c r="F107" s="440"/>
    </row>
    <row r="108" spans="1:6" x14ac:dyDescent="0.25">
      <c r="A108" s="294"/>
      <c r="B108" s="303"/>
      <c r="C108" s="296"/>
      <c r="D108" s="296"/>
      <c r="E108" s="334"/>
      <c r="F108" s="696"/>
    </row>
    <row r="109" spans="1:6" ht="25" x14ac:dyDescent="0.25">
      <c r="A109" s="294"/>
      <c r="B109" s="304" t="s">
        <v>61</v>
      </c>
      <c r="C109" s="296"/>
      <c r="D109" s="296"/>
      <c r="E109" s="334"/>
      <c r="F109" s="440"/>
    </row>
    <row r="110" spans="1:6" x14ac:dyDescent="0.25">
      <c r="A110" s="294"/>
      <c r="B110" s="304"/>
      <c r="C110" s="296"/>
      <c r="D110" s="296"/>
      <c r="E110" s="334"/>
      <c r="F110" s="440"/>
    </row>
    <row r="111" spans="1:6" x14ac:dyDescent="0.25">
      <c r="A111" s="294" t="s">
        <v>60</v>
      </c>
      <c r="B111" s="303" t="s">
        <v>656</v>
      </c>
      <c r="C111" s="296" t="s">
        <v>66</v>
      </c>
      <c r="D111" s="296">
        <v>60</v>
      </c>
      <c r="E111" s="334"/>
      <c r="F111" s="440">
        <f>D111*E111</f>
        <v>0</v>
      </c>
    </row>
    <row r="112" spans="1:6" x14ac:dyDescent="0.25">
      <c r="A112" s="294"/>
      <c r="B112" s="336"/>
      <c r="C112" s="296"/>
      <c r="D112" s="296"/>
      <c r="E112" s="334"/>
      <c r="F112" s="440"/>
    </row>
    <row r="113" spans="1:6" ht="13" thickBot="1" x14ac:dyDescent="0.3">
      <c r="A113" s="320"/>
      <c r="B113" s="321"/>
      <c r="C113" s="322"/>
      <c r="D113" s="322" t="s">
        <v>119</v>
      </c>
      <c r="E113" s="323"/>
      <c r="F113" s="443">
        <f>SUM(F83:F112)</f>
        <v>0</v>
      </c>
    </row>
    <row r="114" spans="1:6" ht="26.5" thickBot="1" x14ac:dyDescent="0.3">
      <c r="A114" s="800" t="s">
        <v>72</v>
      </c>
      <c r="B114" s="801" t="s">
        <v>73</v>
      </c>
      <c r="C114" s="801" t="s">
        <v>74</v>
      </c>
      <c r="D114" s="801" t="s">
        <v>75</v>
      </c>
      <c r="E114" s="821" t="s">
        <v>1446</v>
      </c>
      <c r="F114" s="830" t="s">
        <v>1443</v>
      </c>
    </row>
    <row r="115" spans="1:6" ht="13" x14ac:dyDescent="0.3">
      <c r="A115" s="44"/>
      <c r="B115" s="349"/>
      <c r="C115" s="41"/>
      <c r="D115" s="41"/>
      <c r="E115" s="334"/>
      <c r="F115" s="696"/>
    </row>
    <row r="116" spans="1:6" ht="13" x14ac:dyDescent="0.25">
      <c r="A116" s="294"/>
      <c r="B116" s="369" t="s">
        <v>101</v>
      </c>
      <c r="C116" s="303"/>
      <c r="D116" s="341"/>
      <c r="E116" s="301"/>
      <c r="F116" s="440"/>
    </row>
    <row r="117" spans="1:6" x14ac:dyDescent="0.25">
      <c r="A117" s="294"/>
      <c r="B117" s="303"/>
      <c r="C117" s="303"/>
      <c r="D117" s="341"/>
      <c r="E117" s="301"/>
      <c r="F117" s="440"/>
    </row>
    <row r="118" spans="1:6" ht="13" x14ac:dyDescent="0.25">
      <c r="A118" s="294"/>
      <c r="B118" s="295" t="s">
        <v>102</v>
      </c>
      <c r="C118" s="303"/>
      <c r="D118" s="341"/>
      <c r="E118" s="301"/>
      <c r="F118" s="440"/>
    </row>
    <row r="119" spans="1:6" ht="13" x14ac:dyDescent="0.25">
      <c r="A119" s="294"/>
      <c r="B119" s="369"/>
      <c r="C119" s="303"/>
      <c r="D119" s="370"/>
      <c r="E119" s="334"/>
      <c r="F119" s="440"/>
    </row>
    <row r="120" spans="1:6" ht="13" x14ac:dyDescent="0.25">
      <c r="A120" s="294"/>
      <c r="B120" s="311" t="s">
        <v>70</v>
      </c>
      <c r="C120" s="303"/>
      <c r="D120" s="303"/>
      <c r="E120" s="334"/>
      <c r="F120" s="440"/>
    </row>
    <row r="121" spans="1:6" ht="13" x14ac:dyDescent="0.25">
      <c r="A121" s="294"/>
      <c r="B121" s="311"/>
      <c r="C121" s="303"/>
      <c r="D121" s="303"/>
      <c r="E121" s="334"/>
      <c r="F121" s="440"/>
    </row>
    <row r="122" spans="1:6" ht="37.5" x14ac:dyDescent="0.25">
      <c r="A122" s="294"/>
      <c r="B122" s="304" t="s">
        <v>145</v>
      </c>
      <c r="C122" s="296"/>
      <c r="D122" s="296"/>
      <c r="E122" s="334"/>
      <c r="F122" s="440"/>
    </row>
    <row r="123" spans="1:6" x14ac:dyDescent="0.25">
      <c r="A123" s="294"/>
      <c r="B123" s="304"/>
      <c r="C123" s="296"/>
      <c r="D123" s="296"/>
      <c r="E123" s="334"/>
      <c r="F123" s="440"/>
    </row>
    <row r="124" spans="1:6" x14ac:dyDescent="0.25">
      <c r="A124" s="294" t="s">
        <v>1061</v>
      </c>
      <c r="B124" s="303" t="s">
        <v>21</v>
      </c>
      <c r="C124" s="296" t="s">
        <v>294</v>
      </c>
      <c r="D124" s="296">
        <v>2</v>
      </c>
      <c r="E124" s="436"/>
      <c r="F124" s="440">
        <f>D124*E124</f>
        <v>0</v>
      </c>
    </row>
    <row r="125" spans="1:6" x14ac:dyDescent="0.25">
      <c r="A125" s="294" t="s">
        <v>1062</v>
      </c>
      <c r="B125" s="454" t="s">
        <v>740</v>
      </c>
      <c r="C125" s="296" t="s">
        <v>294</v>
      </c>
      <c r="D125" s="296">
        <v>10</v>
      </c>
      <c r="E125" s="436"/>
      <c r="F125" s="440">
        <f>D125*E125</f>
        <v>0</v>
      </c>
    </row>
    <row r="126" spans="1:6" x14ac:dyDescent="0.25">
      <c r="A126" s="294"/>
      <c r="B126" s="303"/>
      <c r="C126" s="296"/>
      <c r="D126" s="296"/>
      <c r="E126" s="334"/>
      <c r="F126" s="440"/>
    </row>
    <row r="127" spans="1:6" ht="13" x14ac:dyDescent="0.3">
      <c r="A127" s="294"/>
      <c r="B127" s="311" t="s">
        <v>71</v>
      </c>
      <c r="C127" s="296"/>
      <c r="D127" s="296"/>
      <c r="E127" s="337"/>
      <c r="F127" s="440"/>
    </row>
    <row r="128" spans="1:6" ht="13" x14ac:dyDescent="0.3">
      <c r="A128" s="294"/>
      <c r="B128" s="303"/>
      <c r="C128" s="296"/>
      <c r="D128" s="296"/>
      <c r="E128" s="337"/>
      <c r="F128" s="440"/>
    </row>
    <row r="129" spans="1:7" ht="37.5" x14ac:dyDescent="0.25">
      <c r="A129" s="371"/>
      <c r="B129" s="304" t="s">
        <v>156</v>
      </c>
      <c r="C129" s="296"/>
      <c r="D129" s="296"/>
      <c r="E129" s="334"/>
      <c r="F129" s="440"/>
    </row>
    <row r="130" spans="1:7" x14ac:dyDescent="0.25">
      <c r="A130" s="294"/>
      <c r="B130" s="303"/>
      <c r="C130" s="296"/>
      <c r="D130" s="296"/>
      <c r="E130" s="334"/>
      <c r="F130" s="696"/>
    </row>
    <row r="131" spans="1:7" x14ac:dyDescent="0.25">
      <c r="A131" s="294" t="s">
        <v>1097</v>
      </c>
      <c r="B131" s="303" t="s">
        <v>1125</v>
      </c>
      <c r="C131" s="296" t="s">
        <v>294</v>
      </c>
      <c r="D131" s="296">
        <v>5</v>
      </c>
      <c r="E131" s="436"/>
      <c r="F131" s="440">
        <f>D131*E131</f>
        <v>0</v>
      </c>
    </row>
    <row r="132" spans="1:7" x14ac:dyDescent="0.25">
      <c r="A132" s="294" t="s">
        <v>1063</v>
      </c>
      <c r="B132" s="454" t="s">
        <v>1246</v>
      </c>
      <c r="C132" s="296" t="s">
        <v>294</v>
      </c>
      <c r="D132" s="296">
        <v>7</v>
      </c>
      <c r="E132" s="436"/>
      <c r="F132" s="440">
        <f>D132*E132</f>
        <v>0</v>
      </c>
    </row>
    <row r="133" spans="1:7" x14ac:dyDescent="0.25">
      <c r="A133" s="294"/>
      <c r="B133" s="303"/>
      <c r="C133" s="296"/>
      <c r="D133" s="296"/>
      <c r="E133" s="334"/>
      <c r="F133" s="440"/>
    </row>
    <row r="134" spans="1:7" ht="13" x14ac:dyDescent="0.3">
      <c r="A134" s="294"/>
      <c r="B134" s="295" t="s">
        <v>86</v>
      </c>
      <c r="C134" s="296"/>
      <c r="D134" s="296"/>
      <c r="E134" s="337"/>
      <c r="F134" s="440"/>
    </row>
    <row r="135" spans="1:7" x14ac:dyDescent="0.25">
      <c r="A135" s="294"/>
      <c r="B135" s="303"/>
      <c r="C135" s="296"/>
      <c r="D135" s="296"/>
      <c r="E135" s="297"/>
      <c r="F135" s="440"/>
    </row>
    <row r="136" spans="1:7" ht="37.5" x14ac:dyDescent="0.25">
      <c r="A136" s="294"/>
      <c r="B136" s="304" t="s">
        <v>29</v>
      </c>
      <c r="C136" s="296"/>
      <c r="D136" s="296"/>
      <c r="E136" s="297"/>
      <c r="F136" s="440"/>
    </row>
    <row r="137" spans="1:7" x14ac:dyDescent="0.25">
      <c r="A137" s="294"/>
      <c r="B137" s="303"/>
      <c r="C137" s="296"/>
      <c r="D137" s="296"/>
      <c r="E137" s="334"/>
      <c r="F137" s="440"/>
    </row>
    <row r="138" spans="1:7" x14ac:dyDescent="0.25">
      <c r="A138" s="294" t="s">
        <v>191</v>
      </c>
      <c r="B138" s="303" t="s">
        <v>247</v>
      </c>
      <c r="C138" s="296" t="s">
        <v>294</v>
      </c>
      <c r="D138" s="296">
        <v>4</v>
      </c>
      <c r="E138" s="334"/>
      <c r="F138" s="440">
        <f>D138*E138</f>
        <v>0</v>
      </c>
      <c r="G138" s="353"/>
    </row>
    <row r="139" spans="1:7" x14ac:dyDescent="0.25">
      <c r="A139" s="294" t="s">
        <v>149</v>
      </c>
      <c r="B139" s="454" t="s">
        <v>1033</v>
      </c>
      <c r="C139" s="296" t="s">
        <v>294</v>
      </c>
      <c r="D139" s="296">
        <v>4</v>
      </c>
      <c r="E139" s="334"/>
      <c r="F139" s="440">
        <f>D139*E139</f>
        <v>0</v>
      </c>
    </row>
    <row r="140" spans="1:7" x14ac:dyDescent="0.25">
      <c r="A140" s="294"/>
      <c r="B140" s="303"/>
      <c r="C140" s="296"/>
      <c r="D140" s="296"/>
      <c r="E140" s="334"/>
      <c r="F140" s="440"/>
    </row>
    <row r="141" spans="1:7" ht="13" x14ac:dyDescent="0.3">
      <c r="A141" s="294"/>
      <c r="B141" s="311" t="s">
        <v>134</v>
      </c>
      <c r="C141" s="296"/>
      <c r="D141" s="296"/>
      <c r="E141" s="337"/>
      <c r="F141" s="440"/>
    </row>
    <row r="142" spans="1:7" ht="13" x14ac:dyDescent="0.3">
      <c r="A142" s="294"/>
      <c r="B142" s="311"/>
      <c r="C142" s="296"/>
      <c r="D142" s="296"/>
      <c r="E142" s="337"/>
      <c r="F142" s="440"/>
    </row>
    <row r="143" spans="1:7" ht="50.5" x14ac:dyDescent="0.3">
      <c r="A143" s="294"/>
      <c r="B143" s="339" t="s">
        <v>704</v>
      </c>
      <c r="C143" s="296"/>
      <c r="D143" s="296"/>
      <c r="E143" s="337"/>
      <c r="F143" s="440"/>
    </row>
    <row r="144" spans="1:7" ht="13" x14ac:dyDescent="0.3">
      <c r="A144" s="294"/>
      <c r="B144" s="304"/>
      <c r="C144" s="296"/>
      <c r="D144" s="296"/>
      <c r="E144" s="337"/>
      <c r="F144" s="440"/>
    </row>
    <row r="145" spans="1:6" ht="20.25" customHeight="1" x14ac:dyDescent="0.25">
      <c r="A145" s="294" t="s">
        <v>135</v>
      </c>
      <c r="B145" s="336" t="s">
        <v>200</v>
      </c>
      <c r="C145" s="296" t="s">
        <v>294</v>
      </c>
      <c r="D145" s="296">
        <v>4</v>
      </c>
      <c r="E145" s="439"/>
      <c r="F145" s="440">
        <f>D145*E145</f>
        <v>0</v>
      </c>
    </row>
    <row r="146" spans="1:6" ht="20.25" customHeight="1" x14ac:dyDescent="0.25">
      <c r="A146" s="294" t="s">
        <v>652</v>
      </c>
      <c r="B146" s="463" t="s">
        <v>961</v>
      </c>
      <c r="C146" s="296" t="s">
        <v>294</v>
      </c>
      <c r="D146" s="296">
        <v>8</v>
      </c>
      <c r="E146" s="439"/>
      <c r="F146" s="440">
        <f>D146*E146</f>
        <v>0</v>
      </c>
    </row>
    <row r="147" spans="1:6" x14ac:dyDescent="0.25">
      <c r="A147" s="294"/>
      <c r="B147" s="336"/>
      <c r="C147" s="296"/>
      <c r="D147" s="296"/>
      <c r="E147" s="436"/>
      <c r="F147" s="440"/>
    </row>
    <row r="148" spans="1:6" ht="50.5" x14ac:dyDescent="0.3">
      <c r="A148" s="294"/>
      <c r="B148" s="339" t="s">
        <v>705</v>
      </c>
      <c r="C148" s="296"/>
      <c r="D148" s="296"/>
      <c r="E148" s="642"/>
      <c r="F148" s="696"/>
    </row>
    <row r="149" spans="1:6" ht="17.25" customHeight="1" x14ac:dyDescent="0.25">
      <c r="A149" s="294" t="s">
        <v>135</v>
      </c>
      <c r="B149" s="336" t="s">
        <v>200</v>
      </c>
      <c r="C149" s="296" t="s">
        <v>294</v>
      </c>
      <c r="D149" s="296">
        <v>4</v>
      </c>
      <c r="E149" s="439"/>
      <c r="F149" s="440">
        <f>D149*E149</f>
        <v>0</v>
      </c>
    </row>
    <row r="150" spans="1:6" x14ac:dyDescent="0.25">
      <c r="A150" s="294" t="s">
        <v>136</v>
      </c>
      <c r="B150" s="463" t="s">
        <v>1575</v>
      </c>
      <c r="C150" s="296" t="s">
        <v>294</v>
      </c>
      <c r="D150" s="296">
        <v>4</v>
      </c>
      <c r="E150" s="439"/>
      <c r="F150" s="440">
        <f>D150*E150</f>
        <v>0</v>
      </c>
    </row>
    <row r="151" spans="1:6" ht="17.25" customHeight="1" x14ac:dyDescent="0.25">
      <c r="A151" s="294" t="s">
        <v>660</v>
      </c>
      <c r="B151" s="463" t="s">
        <v>961</v>
      </c>
      <c r="C151" s="296" t="s">
        <v>294</v>
      </c>
      <c r="D151" s="296">
        <v>8</v>
      </c>
      <c r="E151" s="907"/>
      <c r="F151" s="440">
        <f>D151*E151</f>
        <v>0</v>
      </c>
    </row>
    <row r="152" spans="1:6" x14ac:dyDescent="0.25">
      <c r="A152" s="294" t="s">
        <v>661</v>
      </c>
      <c r="B152" s="463" t="s">
        <v>1576</v>
      </c>
      <c r="C152" s="296" t="s">
        <v>294</v>
      </c>
      <c r="D152" s="296">
        <v>8</v>
      </c>
      <c r="E152" s="907"/>
      <c r="F152" s="440">
        <f>D152*E152</f>
        <v>0</v>
      </c>
    </row>
    <row r="153" spans="1:6" x14ac:dyDescent="0.25">
      <c r="A153" s="294" t="s">
        <v>1245</v>
      </c>
      <c r="B153" s="463" t="s">
        <v>1577</v>
      </c>
      <c r="C153" s="296" t="s">
        <v>294</v>
      </c>
      <c r="D153" s="296">
        <v>6</v>
      </c>
      <c r="E153" s="439"/>
      <c r="F153" s="440">
        <f>D153*E153</f>
        <v>0</v>
      </c>
    </row>
    <row r="154" spans="1:6" ht="13" thickBot="1" x14ac:dyDescent="0.3">
      <c r="A154" s="320"/>
      <c r="B154" s="321"/>
      <c r="C154" s="322"/>
      <c r="D154" s="322" t="s">
        <v>119</v>
      </c>
      <c r="E154" s="323"/>
      <c r="F154" s="443">
        <f>SUM(F116:F153)</f>
        <v>0</v>
      </c>
    </row>
    <row r="155" spans="1:6" ht="26.5" thickBot="1" x14ac:dyDescent="0.3">
      <c r="A155" s="800" t="s">
        <v>72</v>
      </c>
      <c r="B155" s="801" t="s">
        <v>73</v>
      </c>
      <c r="C155" s="801" t="s">
        <v>74</v>
      </c>
      <c r="D155" s="801" t="s">
        <v>75</v>
      </c>
      <c r="E155" s="821" t="s">
        <v>1446</v>
      </c>
      <c r="F155" s="830" t="s">
        <v>1443</v>
      </c>
    </row>
    <row r="156" spans="1:6" ht="13" x14ac:dyDescent="0.25">
      <c r="A156" s="294"/>
      <c r="B156" s="295" t="s">
        <v>76</v>
      </c>
      <c r="C156" s="296"/>
      <c r="D156" s="296"/>
      <c r="E156" s="334"/>
      <c r="F156" s="440"/>
    </row>
    <row r="157" spans="1:6" x14ac:dyDescent="0.25">
      <c r="A157" s="294"/>
      <c r="B157" s="304"/>
      <c r="C157" s="296"/>
      <c r="D157" s="296"/>
      <c r="E157" s="334"/>
      <c r="F157" s="440"/>
    </row>
    <row r="158" spans="1:6" ht="50" x14ac:dyDescent="0.25">
      <c r="A158" s="294"/>
      <c r="B158" s="339" t="s">
        <v>1127</v>
      </c>
      <c r="C158" s="296"/>
      <c r="D158" s="296"/>
      <c r="E158" s="334"/>
      <c r="F158" s="440"/>
    </row>
    <row r="159" spans="1:6" x14ac:dyDescent="0.25">
      <c r="A159" s="294" t="s">
        <v>165</v>
      </c>
      <c r="B159" s="303" t="s">
        <v>21</v>
      </c>
      <c r="C159" s="296" t="s">
        <v>294</v>
      </c>
      <c r="D159" s="296">
        <v>5</v>
      </c>
      <c r="E159" s="439"/>
      <c r="F159" s="440">
        <f>D159*E159</f>
        <v>0</v>
      </c>
    </row>
    <row r="160" spans="1:6" x14ac:dyDescent="0.25">
      <c r="A160" s="294" t="s">
        <v>157</v>
      </c>
      <c r="B160" s="336" t="s">
        <v>1033</v>
      </c>
      <c r="C160" s="296" t="s">
        <v>294</v>
      </c>
      <c r="D160" s="296">
        <v>10</v>
      </c>
      <c r="E160" s="439"/>
      <c r="F160" s="440">
        <f>D160*E160</f>
        <v>0</v>
      </c>
    </row>
    <row r="161" spans="1:6" ht="13" x14ac:dyDescent="0.25">
      <c r="A161" s="294"/>
      <c r="B161" s="311"/>
      <c r="C161" s="296"/>
      <c r="D161" s="296"/>
      <c r="E161" s="334"/>
      <c r="F161" s="440"/>
    </row>
    <row r="162" spans="1:6" ht="26" x14ac:dyDescent="0.3">
      <c r="A162" s="294"/>
      <c r="B162" s="311" t="s">
        <v>104</v>
      </c>
      <c r="C162" s="296"/>
      <c r="D162" s="350"/>
      <c r="E162" s="337"/>
      <c r="F162" s="440"/>
    </row>
    <row r="163" spans="1:6" ht="13" x14ac:dyDescent="0.3">
      <c r="A163" s="294"/>
      <c r="B163" s="303"/>
      <c r="C163" s="296"/>
      <c r="D163" s="350"/>
      <c r="E163" s="337"/>
      <c r="F163" s="440"/>
    </row>
    <row r="164" spans="1:6" ht="41.25" customHeight="1" x14ac:dyDescent="0.3">
      <c r="A164" s="294"/>
      <c r="B164" s="304" t="s">
        <v>1129</v>
      </c>
      <c r="C164" s="296"/>
      <c r="D164" s="350"/>
      <c r="E164" s="337"/>
      <c r="F164" s="440"/>
    </row>
    <row r="165" spans="1:6" ht="17.25" customHeight="1" x14ac:dyDescent="0.25">
      <c r="A165" s="294" t="s">
        <v>724</v>
      </c>
      <c r="B165" s="454" t="s">
        <v>151</v>
      </c>
      <c r="C165" s="296" t="s">
        <v>294</v>
      </c>
      <c r="D165" s="350">
        <v>2</v>
      </c>
      <c r="E165" s="439"/>
      <c r="F165" s="440">
        <f>D165*E165</f>
        <v>0</v>
      </c>
    </row>
    <row r="166" spans="1:6" x14ac:dyDescent="0.25">
      <c r="A166" s="294" t="s">
        <v>725</v>
      </c>
      <c r="B166" s="454" t="s">
        <v>1578</v>
      </c>
      <c r="C166" s="296" t="s">
        <v>294</v>
      </c>
      <c r="D166" s="350">
        <v>3</v>
      </c>
      <c r="E166" s="439"/>
      <c r="F166" s="440">
        <f>D166*E166</f>
        <v>0</v>
      </c>
    </row>
    <row r="167" spans="1:6" ht="13" x14ac:dyDescent="0.3">
      <c r="A167" s="294"/>
      <c r="B167" s="311"/>
      <c r="C167" s="296"/>
      <c r="D167" s="350"/>
      <c r="E167" s="337"/>
      <c r="F167" s="440"/>
    </row>
    <row r="168" spans="1:6" ht="13" x14ac:dyDescent="0.3">
      <c r="A168" s="294"/>
      <c r="B168" s="311" t="s">
        <v>107</v>
      </c>
      <c r="C168" s="296"/>
      <c r="D168" s="350"/>
      <c r="E168" s="337"/>
      <c r="F168" s="440"/>
    </row>
    <row r="169" spans="1:6" ht="13" x14ac:dyDescent="0.3">
      <c r="A169" s="294"/>
      <c r="B169" s="304"/>
      <c r="C169" s="296"/>
      <c r="D169" s="350"/>
      <c r="E169" s="337"/>
      <c r="F169" s="440"/>
    </row>
    <row r="170" spans="1:6" ht="37.5" x14ac:dyDescent="0.3">
      <c r="A170" s="294"/>
      <c r="B170" s="304" t="s">
        <v>1133</v>
      </c>
      <c r="C170" s="296"/>
      <c r="D170" s="350"/>
      <c r="E170" s="337"/>
      <c r="F170" s="440"/>
    </row>
    <row r="171" spans="1:6" x14ac:dyDescent="0.25">
      <c r="A171" s="294" t="s">
        <v>657</v>
      </c>
      <c r="B171" s="303" t="s">
        <v>82</v>
      </c>
      <c r="C171" s="296" t="s">
        <v>294</v>
      </c>
      <c r="D171" s="350">
        <v>1</v>
      </c>
      <c r="E171" s="338"/>
      <c r="F171" s="440">
        <f>D171*E171</f>
        <v>0</v>
      </c>
    </row>
    <row r="172" spans="1:6" x14ac:dyDescent="0.25">
      <c r="A172" s="294" t="s">
        <v>666</v>
      </c>
      <c r="B172" s="303" t="s">
        <v>667</v>
      </c>
      <c r="C172" s="296" t="s">
        <v>294</v>
      </c>
      <c r="D172" s="350">
        <v>1</v>
      </c>
      <c r="E172" s="338"/>
      <c r="F172" s="440">
        <f>D172*E172</f>
        <v>0</v>
      </c>
    </row>
    <row r="173" spans="1:6" x14ac:dyDescent="0.25">
      <c r="A173" s="294" t="s">
        <v>957</v>
      </c>
      <c r="B173" s="303" t="s">
        <v>754</v>
      </c>
      <c r="C173" s="296" t="s">
        <v>294</v>
      </c>
      <c r="D173" s="350">
        <v>1</v>
      </c>
      <c r="E173" s="338"/>
      <c r="F173" s="440">
        <f>D173*E173</f>
        <v>0</v>
      </c>
    </row>
    <row r="174" spans="1:6" x14ac:dyDescent="0.25">
      <c r="A174" s="294" t="s">
        <v>648</v>
      </c>
      <c r="B174" s="303" t="s">
        <v>158</v>
      </c>
      <c r="C174" s="296" t="s">
        <v>294</v>
      </c>
      <c r="D174" s="350">
        <v>1</v>
      </c>
      <c r="E174" s="338"/>
      <c r="F174" s="440">
        <f>D174*E174</f>
        <v>0</v>
      </c>
    </row>
    <row r="175" spans="1:6" x14ac:dyDescent="0.25">
      <c r="A175" s="294"/>
      <c r="B175" s="327"/>
      <c r="C175" s="296"/>
      <c r="D175" s="350"/>
      <c r="E175" s="338"/>
      <c r="F175" s="440"/>
    </row>
    <row r="176" spans="1:6" ht="13" x14ac:dyDescent="0.25">
      <c r="A176" s="294"/>
      <c r="B176" s="355" t="s">
        <v>188</v>
      </c>
      <c r="C176" s="296"/>
      <c r="D176" s="296"/>
      <c r="E176" s="338"/>
      <c r="F176" s="440"/>
    </row>
    <row r="177" spans="1:6" ht="50" x14ac:dyDescent="0.25">
      <c r="A177" s="294" t="s">
        <v>187</v>
      </c>
      <c r="B177" s="303" t="s">
        <v>369</v>
      </c>
      <c r="C177" s="296" t="s">
        <v>432</v>
      </c>
      <c r="D177" s="296">
        <v>130</v>
      </c>
      <c r="E177" s="352"/>
      <c r="F177" s="440">
        <f t="shared" ref="F177:F182" si="1">D177*E177</f>
        <v>0</v>
      </c>
    </row>
    <row r="178" spans="1:6" x14ac:dyDescent="0.25">
      <c r="A178" s="294"/>
      <c r="B178" s="309"/>
      <c r="C178" s="296"/>
      <c r="D178" s="296"/>
      <c r="E178" s="338"/>
      <c r="F178" s="440"/>
    </row>
    <row r="179" spans="1:6" ht="13" x14ac:dyDescent="0.25">
      <c r="A179" s="294"/>
      <c r="B179" s="311" t="s">
        <v>171</v>
      </c>
      <c r="C179" s="296"/>
      <c r="D179" s="296"/>
      <c r="E179" s="338"/>
      <c r="F179" s="440"/>
    </row>
    <row r="180" spans="1:6" ht="13" x14ac:dyDescent="0.25">
      <c r="A180" s="294"/>
      <c r="B180" s="311"/>
      <c r="C180" s="296"/>
      <c r="D180" s="296"/>
      <c r="E180" s="338"/>
      <c r="F180" s="440"/>
    </row>
    <row r="181" spans="1:6" ht="25" x14ac:dyDescent="0.25">
      <c r="A181" s="294" t="s">
        <v>1134</v>
      </c>
      <c r="B181" s="303" t="s">
        <v>177</v>
      </c>
      <c r="C181" s="296" t="s">
        <v>432</v>
      </c>
      <c r="D181" s="296">
        <v>130</v>
      </c>
      <c r="E181" s="352"/>
      <c r="F181" s="440">
        <f t="shared" si="1"/>
        <v>0</v>
      </c>
    </row>
    <row r="182" spans="1:6" ht="25" x14ac:dyDescent="0.25">
      <c r="A182" s="294" t="s">
        <v>1135</v>
      </c>
      <c r="B182" s="303" t="s">
        <v>244</v>
      </c>
      <c r="C182" s="296" t="s">
        <v>67</v>
      </c>
      <c r="D182" s="296">
        <v>1</v>
      </c>
      <c r="E182" s="352"/>
      <c r="F182" s="696">
        <f t="shared" si="1"/>
        <v>0</v>
      </c>
    </row>
    <row r="183" spans="1:6" ht="50" x14ac:dyDescent="0.25">
      <c r="A183" s="331" t="s">
        <v>1136</v>
      </c>
      <c r="B183" s="454" t="s">
        <v>1456</v>
      </c>
      <c r="C183" s="458" t="s">
        <v>484</v>
      </c>
      <c r="D183" s="296">
        <v>450</v>
      </c>
      <c r="E183" s="352"/>
      <c r="F183" s="440">
        <f>D183*E183</f>
        <v>0</v>
      </c>
    </row>
    <row r="184" spans="1:6" ht="75" x14ac:dyDescent="0.25">
      <c r="A184" s="331" t="s">
        <v>1143</v>
      </c>
      <c r="B184" s="303" t="s">
        <v>879</v>
      </c>
      <c r="C184" s="296" t="s">
        <v>294</v>
      </c>
      <c r="D184" s="296">
        <v>2</v>
      </c>
      <c r="E184" s="352"/>
      <c r="F184" s="440">
        <f>D184*E184</f>
        <v>0</v>
      </c>
    </row>
    <row r="185" spans="1:6" ht="75" x14ac:dyDescent="0.25">
      <c r="A185" s="331" t="s">
        <v>1154</v>
      </c>
      <c r="B185" s="303" t="s">
        <v>878</v>
      </c>
      <c r="C185" s="296" t="s">
        <v>432</v>
      </c>
      <c r="D185" s="296">
        <v>12</v>
      </c>
      <c r="E185" s="352"/>
      <c r="F185" s="440">
        <f t="shared" ref="F185" si="2">D185*E185</f>
        <v>0</v>
      </c>
    </row>
    <row r="186" spans="1:6" ht="13" thickBot="1" x14ac:dyDescent="0.3">
      <c r="A186" s="320"/>
      <c r="B186" s="321"/>
      <c r="C186" s="322"/>
      <c r="D186" s="322" t="s">
        <v>119</v>
      </c>
      <c r="E186" s="338"/>
      <c r="F186" s="443">
        <f>SUM(F156:F183)</f>
        <v>0</v>
      </c>
    </row>
    <row r="187" spans="1:6" ht="26.5" thickBot="1" x14ac:dyDescent="0.3">
      <c r="A187" s="800" t="s">
        <v>72</v>
      </c>
      <c r="B187" s="801" t="s">
        <v>73</v>
      </c>
      <c r="C187" s="801" t="s">
        <v>74</v>
      </c>
      <c r="D187" s="801" t="s">
        <v>75</v>
      </c>
      <c r="E187" s="821" t="s">
        <v>1446</v>
      </c>
      <c r="F187" s="830" t="s">
        <v>1443</v>
      </c>
    </row>
    <row r="188" spans="1:6" ht="16.5" customHeight="1" x14ac:dyDescent="0.25">
      <c r="A188" s="294"/>
      <c r="B188" s="303"/>
      <c r="C188" s="303"/>
      <c r="D188" s="303"/>
      <c r="E188" s="297"/>
      <c r="F188" s="440"/>
    </row>
    <row r="189" spans="1:6" ht="13" x14ac:dyDescent="0.25">
      <c r="A189" s="294"/>
      <c r="B189" s="311" t="s">
        <v>88</v>
      </c>
      <c r="C189" s="303"/>
      <c r="D189" s="303"/>
      <c r="E189" s="297"/>
      <c r="F189" s="440"/>
    </row>
    <row r="190" spans="1:6" x14ac:dyDescent="0.25">
      <c r="A190" s="294"/>
      <c r="B190" s="303"/>
      <c r="C190" s="303"/>
      <c r="D190" s="303"/>
      <c r="E190" s="297"/>
      <c r="F190" s="440"/>
    </row>
    <row r="191" spans="1:6" x14ac:dyDescent="0.25">
      <c r="A191" s="294"/>
      <c r="B191" s="454" t="s">
        <v>717</v>
      </c>
      <c r="C191" s="303"/>
      <c r="D191" s="303"/>
      <c r="E191" s="297"/>
      <c r="F191" s="440">
        <f>F43</f>
        <v>0</v>
      </c>
    </row>
    <row r="192" spans="1:6" x14ac:dyDescent="0.25">
      <c r="A192" s="294"/>
      <c r="B192" s="303"/>
      <c r="C192" s="303"/>
      <c r="D192" s="303"/>
      <c r="E192" s="297"/>
      <c r="F192" s="440"/>
    </row>
    <row r="193" spans="1:6" x14ac:dyDescent="0.25">
      <c r="A193" s="294"/>
      <c r="B193" s="303" t="s">
        <v>11</v>
      </c>
      <c r="C193" s="303"/>
      <c r="D193" s="303"/>
      <c r="E193" s="297"/>
      <c r="F193" s="440">
        <f>F80</f>
        <v>0</v>
      </c>
    </row>
    <row r="194" spans="1:6" ht="13" x14ac:dyDescent="0.25">
      <c r="A194" s="294"/>
      <c r="B194" s="295"/>
      <c r="C194" s="303"/>
      <c r="D194" s="303"/>
      <c r="E194" s="297"/>
      <c r="F194" s="440"/>
    </row>
    <row r="195" spans="1:6" x14ac:dyDescent="0.25">
      <c r="A195" s="294"/>
      <c r="B195" s="303" t="s">
        <v>12</v>
      </c>
      <c r="C195" s="303"/>
      <c r="D195" s="303"/>
      <c r="E195" s="297"/>
      <c r="F195" s="440">
        <f>F113</f>
        <v>0</v>
      </c>
    </row>
    <row r="196" spans="1:6" x14ac:dyDescent="0.25">
      <c r="A196" s="294"/>
      <c r="B196" s="304"/>
      <c r="C196" s="303"/>
      <c r="D196" s="303"/>
      <c r="E196" s="297"/>
      <c r="F196" s="440"/>
    </row>
    <row r="197" spans="1:6" x14ac:dyDescent="0.25">
      <c r="A197" s="294"/>
      <c r="B197" s="303" t="s">
        <v>178</v>
      </c>
      <c r="C197" s="303"/>
      <c r="D197" s="303"/>
      <c r="E197" s="297"/>
      <c r="F197" s="440">
        <f>F154</f>
        <v>0</v>
      </c>
    </row>
    <row r="198" spans="1:6" x14ac:dyDescent="0.25">
      <c r="A198" s="294"/>
      <c r="B198" s="303"/>
      <c r="C198" s="303"/>
      <c r="D198" s="303"/>
      <c r="E198" s="297"/>
      <c r="F198" s="440"/>
    </row>
    <row r="199" spans="1:6" x14ac:dyDescent="0.25">
      <c r="A199" s="294"/>
      <c r="B199" s="303" t="s">
        <v>178</v>
      </c>
      <c r="C199" s="303"/>
      <c r="D199" s="303"/>
      <c r="E199" s="297"/>
      <c r="F199" s="440">
        <f>F186</f>
        <v>0</v>
      </c>
    </row>
    <row r="200" spans="1:6" x14ac:dyDescent="0.25">
      <c r="A200" s="294"/>
      <c r="B200" s="304"/>
      <c r="C200" s="303"/>
      <c r="D200" s="303"/>
      <c r="E200" s="297"/>
      <c r="F200" s="440"/>
    </row>
    <row r="201" spans="1:6" x14ac:dyDescent="0.25">
      <c r="A201" s="294"/>
      <c r="B201" s="303"/>
      <c r="C201" s="303"/>
      <c r="D201" s="303"/>
      <c r="E201" s="297"/>
      <c r="F201" s="440"/>
    </row>
    <row r="202" spans="1:6" x14ac:dyDescent="0.25">
      <c r="A202" s="294"/>
      <c r="B202" s="303"/>
      <c r="C202" s="303"/>
      <c r="D202" s="341"/>
      <c r="E202" s="297"/>
      <c r="F202" s="440"/>
    </row>
    <row r="203" spans="1:6" x14ac:dyDescent="0.25">
      <c r="A203" s="294"/>
      <c r="B203" s="303"/>
      <c r="C203" s="303"/>
      <c r="D203" s="303"/>
      <c r="E203" s="297"/>
      <c r="F203" s="440"/>
    </row>
    <row r="204" spans="1:6" ht="13" x14ac:dyDescent="0.25">
      <c r="A204" s="294"/>
      <c r="B204" s="295"/>
      <c r="C204" s="303"/>
      <c r="D204" s="303"/>
      <c r="E204" s="297"/>
      <c r="F204" s="440"/>
    </row>
    <row r="205" spans="1:6" x14ac:dyDescent="0.25">
      <c r="A205" s="294"/>
      <c r="B205" s="303"/>
      <c r="C205" s="303"/>
      <c r="D205" s="303"/>
      <c r="E205" s="297"/>
      <c r="F205" s="440"/>
    </row>
    <row r="206" spans="1:6" x14ac:dyDescent="0.25">
      <c r="A206" s="294"/>
      <c r="B206" s="304"/>
      <c r="C206" s="303"/>
      <c r="D206" s="303"/>
      <c r="E206" s="297"/>
      <c r="F206" s="440"/>
    </row>
    <row r="207" spans="1:6" x14ac:dyDescent="0.25">
      <c r="A207" s="294"/>
      <c r="B207" s="303"/>
      <c r="C207" s="303"/>
      <c r="D207" s="303"/>
      <c r="E207" s="297"/>
      <c r="F207" s="440"/>
    </row>
    <row r="208" spans="1:6" x14ac:dyDescent="0.25">
      <c r="A208" s="294"/>
      <c r="B208" s="303"/>
      <c r="C208" s="303"/>
      <c r="D208" s="341"/>
      <c r="E208" s="297"/>
      <c r="F208" s="440"/>
    </row>
    <row r="209" spans="1:6" x14ac:dyDescent="0.25">
      <c r="A209" s="294"/>
      <c r="B209" s="303"/>
      <c r="C209" s="303"/>
      <c r="D209" s="303"/>
      <c r="E209" s="297"/>
      <c r="F209" s="440"/>
    </row>
    <row r="210" spans="1:6" ht="13" x14ac:dyDescent="0.25">
      <c r="A210" s="294"/>
      <c r="B210" s="311"/>
      <c r="C210" s="303"/>
      <c r="D210" s="303"/>
      <c r="E210" s="297"/>
      <c r="F210" s="440"/>
    </row>
    <row r="211" spans="1:6" x14ac:dyDescent="0.25">
      <c r="A211" s="294"/>
      <c r="B211" s="336"/>
      <c r="C211" s="303"/>
      <c r="D211" s="303"/>
      <c r="E211" s="297"/>
      <c r="F211" s="440"/>
    </row>
    <row r="212" spans="1:6" ht="13" x14ac:dyDescent="0.25">
      <c r="A212" s="294"/>
      <c r="B212" s="311"/>
      <c r="C212" s="303"/>
      <c r="D212" s="303"/>
      <c r="E212" s="297"/>
      <c r="F212" s="440"/>
    </row>
    <row r="213" spans="1:6" x14ac:dyDescent="0.25">
      <c r="A213" s="294"/>
      <c r="B213" s="336"/>
      <c r="C213" s="303"/>
      <c r="D213" s="303"/>
      <c r="E213" s="297"/>
      <c r="F213" s="440"/>
    </row>
    <row r="214" spans="1:6" ht="13" x14ac:dyDescent="0.25">
      <c r="A214" s="294"/>
      <c r="B214" s="311"/>
      <c r="C214" s="303"/>
      <c r="D214" s="303"/>
      <c r="E214" s="297"/>
      <c r="F214" s="440"/>
    </row>
    <row r="215" spans="1:6" ht="13" x14ac:dyDescent="0.25">
      <c r="A215" s="294"/>
      <c r="B215" s="311"/>
      <c r="C215" s="303"/>
      <c r="D215" s="303"/>
      <c r="E215" s="297"/>
      <c r="F215" s="440"/>
    </row>
    <row r="216" spans="1:6" ht="13" x14ac:dyDescent="0.25">
      <c r="A216" s="294"/>
      <c r="B216" s="311"/>
      <c r="C216" s="303"/>
      <c r="D216" s="303"/>
      <c r="E216" s="297"/>
      <c r="F216" s="440"/>
    </row>
    <row r="217" spans="1:6" x14ac:dyDescent="0.25">
      <c r="A217" s="294"/>
      <c r="B217" s="304"/>
      <c r="C217" s="303"/>
      <c r="D217" s="303"/>
      <c r="E217" s="297"/>
      <c r="F217" s="440"/>
    </row>
    <row r="218" spans="1:6" x14ac:dyDescent="0.25">
      <c r="A218" s="294"/>
      <c r="B218" s="336"/>
      <c r="C218" s="303"/>
      <c r="D218" s="303"/>
      <c r="E218" s="297"/>
      <c r="F218" s="440"/>
    </row>
    <row r="219" spans="1:6" x14ac:dyDescent="0.25">
      <c r="A219" s="294"/>
      <c r="B219" s="336"/>
      <c r="C219" s="303"/>
      <c r="D219" s="303"/>
      <c r="E219" s="297"/>
      <c r="F219" s="440"/>
    </row>
    <row r="220" spans="1:6" x14ac:dyDescent="0.25">
      <c r="A220" s="294"/>
      <c r="B220" s="336"/>
      <c r="C220" s="303"/>
      <c r="D220" s="303"/>
      <c r="E220" s="297"/>
      <c r="F220" s="440"/>
    </row>
    <row r="221" spans="1:6" x14ac:dyDescent="0.25">
      <c r="A221" s="294"/>
      <c r="B221" s="336"/>
      <c r="C221" s="303"/>
      <c r="D221" s="303"/>
      <c r="E221" s="297"/>
      <c r="F221" s="440"/>
    </row>
    <row r="222" spans="1:6" x14ac:dyDescent="0.25">
      <c r="A222" s="294"/>
      <c r="B222" s="336"/>
      <c r="C222" s="303"/>
      <c r="D222" s="303"/>
      <c r="E222" s="297"/>
      <c r="F222" s="440"/>
    </row>
    <row r="223" spans="1:6" x14ac:dyDescent="0.25">
      <c r="A223" s="294"/>
      <c r="B223" s="336"/>
      <c r="C223" s="303"/>
      <c r="D223" s="303"/>
      <c r="E223" s="297"/>
      <c r="F223" s="440"/>
    </row>
    <row r="224" spans="1:6" x14ac:dyDescent="0.25">
      <c r="A224" s="294"/>
      <c r="B224" s="336"/>
      <c r="C224" s="303"/>
      <c r="D224" s="303"/>
      <c r="E224" s="297"/>
      <c r="F224" s="440"/>
    </row>
    <row r="225" spans="1:6" x14ac:dyDescent="0.25">
      <c r="A225" s="294"/>
      <c r="B225" s="336"/>
      <c r="C225" s="303"/>
      <c r="D225" s="303"/>
      <c r="E225" s="297"/>
      <c r="F225" s="440"/>
    </row>
    <row r="226" spans="1:6" x14ac:dyDescent="0.25">
      <c r="A226" s="294"/>
      <c r="B226" s="336"/>
      <c r="C226" s="303"/>
      <c r="D226" s="303"/>
      <c r="E226" s="297"/>
      <c r="F226" s="440"/>
    </row>
    <row r="227" spans="1:6" x14ac:dyDescent="0.25">
      <c r="A227" s="294"/>
      <c r="B227" s="336"/>
      <c r="C227" s="303"/>
      <c r="D227" s="303"/>
      <c r="E227" s="297"/>
      <c r="F227" s="440"/>
    </row>
    <row r="228" spans="1:6" x14ac:dyDescent="0.25">
      <c r="A228" s="294"/>
      <c r="B228" s="336"/>
      <c r="C228" s="303"/>
      <c r="D228" s="303"/>
      <c r="E228" s="297"/>
      <c r="F228" s="440"/>
    </row>
    <row r="229" spans="1:6" x14ac:dyDescent="0.25">
      <c r="A229" s="294"/>
      <c r="B229" s="336"/>
      <c r="C229" s="303"/>
      <c r="D229" s="303"/>
      <c r="E229" s="297"/>
      <c r="F229" s="440"/>
    </row>
    <row r="230" spans="1:6" x14ac:dyDescent="0.25">
      <c r="A230" s="294"/>
      <c r="B230" s="336"/>
      <c r="C230" s="303"/>
      <c r="D230" s="303"/>
      <c r="E230" s="297"/>
      <c r="F230" s="440"/>
    </row>
    <row r="231" spans="1:6" x14ac:dyDescent="0.25">
      <c r="A231" s="294"/>
      <c r="B231" s="336"/>
      <c r="C231" s="303"/>
      <c r="D231" s="303"/>
      <c r="E231" s="297"/>
      <c r="F231" s="440"/>
    </row>
    <row r="232" spans="1:6" x14ac:dyDescent="0.25">
      <c r="A232" s="294"/>
      <c r="B232" s="336"/>
      <c r="C232" s="303"/>
      <c r="D232" s="303"/>
      <c r="E232" s="297"/>
      <c r="F232" s="440"/>
    </row>
    <row r="233" spans="1:6" ht="13" x14ac:dyDescent="0.25">
      <c r="A233" s="294"/>
      <c r="B233" s="311"/>
      <c r="C233" s="303"/>
      <c r="D233" s="303"/>
      <c r="E233" s="297"/>
      <c r="F233" s="440"/>
    </row>
    <row r="234" spans="1:6" x14ac:dyDescent="0.25">
      <c r="A234" s="294"/>
      <c r="B234" s="336"/>
      <c r="C234" s="303"/>
      <c r="D234" s="303"/>
      <c r="E234" s="297"/>
      <c r="F234" s="440"/>
    </row>
    <row r="235" spans="1:6" x14ac:dyDescent="0.25">
      <c r="A235" s="294"/>
      <c r="B235" s="304"/>
      <c r="C235" s="303"/>
      <c r="D235" s="303"/>
      <c r="E235" s="297"/>
      <c r="F235" s="440"/>
    </row>
    <row r="236" spans="1:6" x14ac:dyDescent="0.25">
      <c r="A236" s="294"/>
      <c r="B236" s="336"/>
      <c r="C236" s="303"/>
      <c r="D236" s="303"/>
      <c r="E236" s="297"/>
      <c r="F236" s="440"/>
    </row>
    <row r="237" spans="1:6" x14ac:dyDescent="0.25">
      <c r="A237" s="294"/>
      <c r="B237" s="336"/>
      <c r="C237" s="303"/>
      <c r="D237" s="303"/>
      <c r="E237" s="297"/>
      <c r="F237" s="440"/>
    </row>
    <row r="238" spans="1:6" ht="13" thickBot="1" x14ac:dyDescent="0.3">
      <c r="A238" s="320"/>
      <c r="B238" s="321"/>
      <c r="C238" s="322"/>
      <c r="D238" s="322" t="s">
        <v>89</v>
      </c>
      <c r="E238" s="323"/>
      <c r="F238" s="443">
        <f>SUM(F190:F237)</f>
        <v>0</v>
      </c>
    </row>
    <row r="239" spans="1:6" x14ac:dyDescent="0.25">
      <c r="E239" s="345"/>
      <c r="F239" s="697"/>
    </row>
    <row r="240" spans="1:6" x14ac:dyDescent="0.25">
      <c r="E240" s="345"/>
      <c r="F240" s="697"/>
    </row>
    <row r="241" spans="1:6" x14ac:dyDescent="0.25">
      <c r="E241" s="345"/>
      <c r="F241" s="697"/>
    </row>
    <row r="242" spans="1:6" x14ac:dyDescent="0.25">
      <c r="E242" s="345"/>
      <c r="F242" s="697"/>
    </row>
    <row r="243" spans="1:6" x14ac:dyDescent="0.25">
      <c r="E243" s="345"/>
      <c r="F243" s="697"/>
    </row>
    <row r="244" spans="1:6" x14ac:dyDescent="0.25">
      <c r="A244" s="6"/>
      <c r="B244" s="1"/>
      <c r="C244" s="4"/>
      <c r="D244" s="4"/>
      <c r="E244" s="346"/>
      <c r="F244" s="698"/>
    </row>
    <row r="245" spans="1:6" x14ac:dyDescent="0.25">
      <c r="E245" s="345"/>
      <c r="F245" s="697"/>
    </row>
    <row r="246" spans="1:6" x14ac:dyDescent="0.25">
      <c r="E246" s="345"/>
      <c r="F246" s="697"/>
    </row>
    <row r="247" spans="1:6" x14ac:dyDescent="0.25">
      <c r="E247" s="345"/>
      <c r="F247" s="697"/>
    </row>
    <row r="248" spans="1:6" x14ac:dyDescent="0.25">
      <c r="E248" s="345"/>
      <c r="F248" s="697"/>
    </row>
    <row r="249" spans="1:6" x14ac:dyDescent="0.25">
      <c r="E249" s="345"/>
      <c r="F249" s="697"/>
    </row>
    <row r="250" spans="1:6" x14ac:dyDescent="0.25">
      <c r="E250" s="345"/>
      <c r="F250" s="697"/>
    </row>
    <row r="251" spans="1:6" x14ac:dyDescent="0.25">
      <c r="E251" s="345"/>
      <c r="F251" s="697"/>
    </row>
    <row r="252" spans="1:6" x14ac:dyDescent="0.25">
      <c r="E252" s="345"/>
      <c r="F252" s="697"/>
    </row>
    <row r="253" spans="1:6" x14ac:dyDescent="0.25">
      <c r="E253" s="345"/>
      <c r="F253" s="697"/>
    </row>
    <row r="254" spans="1:6" x14ac:dyDescent="0.25">
      <c r="E254" s="345"/>
      <c r="F254" s="697"/>
    </row>
    <row r="255" spans="1:6" x14ac:dyDescent="0.25">
      <c r="E255" s="345"/>
      <c r="F255" s="697"/>
    </row>
    <row r="256" spans="1:6" x14ac:dyDescent="0.25">
      <c r="E256" s="345"/>
      <c r="F256" s="697"/>
    </row>
    <row r="257" spans="5:6" x14ac:dyDescent="0.25">
      <c r="E257" s="345"/>
      <c r="F257" s="697"/>
    </row>
    <row r="258" spans="5:6" x14ac:dyDescent="0.25">
      <c r="E258" s="345"/>
      <c r="F258" s="697"/>
    </row>
    <row r="259" spans="5:6" x14ac:dyDescent="0.25">
      <c r="E259" s="345"/>
      <c r="F259" s="697"/>
    </row>
    <row r="260" spans="5:6" x14ac:dyDescent="0.25">
      <c r="E260" s="345"/>
      <c r="F260" s="697"/>
    </row>
    <row r="261" spans="5:6" x14ac:dyDescent="0.25">
      <c r="E261" s="345"/>
      <c r="F261" s="697"/>
    </row>
    <row r="262" spans="5:6" x14ac:dyDescent="0.25">
      <c r="E262" s="345"/>
      <c r="F262" s="697"/>
    </row>
    <row r="263" spans="5:6" x14ac:dyDescent="0.25">
      <c r="E263" s="345"/>
      <c r="F263" s="697"/>
    </row>
    <row r="264" spans="5:6" x14ac:dyDescent="0.25">
      <c r="E264" s="345"/>
      <c r="F264" s="697"/>
    </row>
    <row r="265" spans="5:6" x14ac:dyDescent="0.25">
      <c r="E265" s="345"/>
      <c r="F265" s="697"/>
    </row>
    <row r="266" spans="5:6" x14ac:dyDescent="0.25">
      <c r="E266" s="345"/>
      <c r="F266" s="697"/>
    </row>
    <row r="267" spans="5:6" x14ac:dyDescent="0.25">
      <c r="E267" s="345"/>
      <c r="F267" s="697"/>
    </row>
    <row r="268" spans="5:6" x14ac:dyDescent="0.25">
      <c r="E268" s="345"/>
      <c r="F268" s="697"/>
    </row>
    <row r="269" spans="5:6" x14ac:dyDescent="0.25">
      <c r="E269" s="345"/>
      <c r="F269" s="697"/>
    </row>
    <row r="270" spans="5:6" x14ac:dyDescent="0.25">
      <c r="E270" s="345"/>
      <c r="F270" s="697"/>
    </row>
    <row r="271" spans="5:6" x14ac:dyDescent="0.25">
      <c r="E271" s="345"/>
      <c r="F271" s="697"/>
    </row>
    <row r="272" spans="5:6" x14ac:dyDescent="0.25">
      <c r="E272" s="345"/>
      <c r="F272" s="697"/>
    </row>
    <row r="273" spans="5:6" x14ac:dyDescent="0.25">
      <c r="E273" s="345"/>
      <c r="F273" s="697"/>
    </row>
    <row r="274" spans="5:6" x14ac:dyDescent="0.25">
      <c r="E274" s="345"/>
      <c r="F274" s="697"/>
    </row>
    <row r="275" spans="5:6" x14ac:dyDescent="0.25">
      <c r="E275" s="345"/>
      <c r="F275" s="697"/>
    </row>
    <row r="276" spans="5:6" x14ac:dyDescent="0.25">
      <c r="E276" s="345"/>
      <c r="F276" s="697"/>
    </row>
    <row r="277" spans="5:6" x14ac:dyDescent="0.25">
      <c r="E277" s="345"/>
      <c r="F277" s="697"/>
    </row>
    <row r="278" spans="5:6" x14ac:dyDescent="0.25">
      <c r="E278" s="345"/>
      <c r="F278" s="697"/>
    </row>
    <row r="279" spans="5:6" x14ac:dyDescent="0.25">
      <c r="E279" s="345"/>
      <c r="F279" s="697"/>
    </row>
    <row r="280" spans="5:6" x14ac:dyDescent="0.25">
      <c r="E280" s="345"/>
      <c r="F280" s="697"/>
    </row>
    <row r="281" spans="5:6" x14ac:dyDescent="0.25">
      <c r="E281" s="345"/>
      <c r="F281" s="697"/>
    </row>
    <row r="282" spans="5:6" x14ac:dyDescent="0.25">
      <c r="E282" s="345"/>
      <c r="F282" s="697"/>
    </row>
    <row r="283" spans="5:6" x14ac:dyDescent="0.25">
      <c r="E283" s="345"/>
      <c r="F283" s="697"/>
    </row>
    <row r="284" spans="5:6" x14ac:dyDescent="0.25">
      <c r="E284" s="345"/>
      <c r="F284" s="697"/>
    </row>
    <row r="285" spans="5:6" x14ac:dyDescent="0.25">
      <c r="E285" s="345"/>
      <c r="F285" s="697"/>
    </row>
    <row r="286" spans="5:6" x14ac:dyDescent="0.25">
      <c r="E286" s="345"/>
      <c r="F286" s="697"/>
    </row>
    <row r="287" spans="5:6" x14ac:dyDescent="0.25">
      <c r="E287" s="345"/>
      <c r="F287" s="697"/>
    </row>
    <row r="288" spans="5:6" x14ac:dyDescent="0.25">
      <c r="E288" s="345"/>
      <c r="F288" s="697"/>
    </row>
    <row r="289" spans="5:6" x14ac:dyDescent="0.25">
      <c r="E289" s="345"/>
      <c r="F289" s="697"/>
    </row>
    <row r="290" spans="5:6" x14ac:dyDescent="0.25">
      <c r="E290" s="345"/>
      <c r="F290" s="697"/>
    </row>
    <row r="291" spans="5:6" x14ac:dyDescent="0.25">
      <c r="E291" s="345"/>
      <c r="F291" s="697"/>
    </row>
    <row r="292" spans="5:6" x14ac:dyDescent="0.25">
      <c r="E292" s="345"/>
      <c r="F292" s="697"/>
    </row>
    <row r="293" spans="5:6" x14ac:dyDescent="0.25">
      <c r="E293" s="345"/>
      <c r="F293" s="697"/>
    </row>
    <row r="294" spans="5:6" x14ac:dyDescent="0.25">
      <c r="E294" s="345"/>
      <c r="F294" s="697"/>
    </row>
    <row r="295" spans="5:6" x14ac:dyDescent="0.25">
      <c r="E295" s="345"/>
      <c r="F295" s="697"/>
    </row>
    <row r="296" spans="5:6" x14ac:dyDescent="0.25">
      <c r="E296" s="345"/>
      <c r="F296" s="697"/>
    </row>
    <row r="297" spans="5:6" x14ac:dyDescent="0.25">
      <c r="E297" s="345"/>
      <c r="F297" s="697"/>
    </row>
    <row r="298" spans="5:6" x14ac:dyDescent="0.25">
      <c r="E298" s="345"/>
      <c r="F298" s="697"/>
    </row>
    <row r="299" spans="5:6" x14ac:dyDescent="0.25">
      <c r="E299" s="345"/>
      <c r="F299" s="697"/>
    </row>
    <row r="300" spans="5:6" x14ac:dyDescent="0.25">
      <c r="E300" s="345"/>
      <c r="F300" s="697"/>
    </row>
    <row r="301" spans="5:6" x14ac:dyDescent="0.25">
      <c r="E301" s="345"/>
      <c r="F301" s="697"/>
    </row>
    <row r="302" spans="5:6" x14ac:dyDescent="0.25">
      <c r="E302" s="345"/>
      <c r="F302" s="697"/>
    </row>
    <row r="303" spans="5:6" x14ac:dyDescent="0.25">
      <c r="E303" s="345"/>
      <c r="F303" s="697"/>
    </row>
    <row r="304" spans="5:6" x14ac:dyDescent="0.25">
      <c r="E304" s="345"/>
      <c r="F304" s="697"/>
    </row>
    <row r="305" spans="5:6" x14ac:dyDescent="0.25">
      <c r="E305" s="345"/>
      <c r="F305" s="697"/>
    </row>
    <row r="306" spans="5:6" x14ac:dyDescent="0.25">
      <c r="E306" s="345"/>
      <c r="F306" s="697"/>
    </row>
    <row r="307" spans="5:6" x14ac:dyDescent="0.25">
      <c r="E307" s="345"/>
      <c r="F307" s="697"/>
    </row>
    <row r="308" spans="5:6" x14ac:dyDescent="0.25">
      <c r="E308" s="345"/>
      <c r="F308" s="697"/>
    </row>
    <row r="309" spans="5:6" x14ac:dyDescent="0.25">
      <c r="E309" s="345"/>
      <c r="F309" s="697"/>
    </row>
    <row r="310" spans="5:6" x14ac:dyDescent="0.25">
      <c r="E310" s="345"/>
      <c r="F310" s="697"/>
    </row>
    <row r="311" spans="5:6" x14ac:dyDescent="0.25">
      <c r="E311" s="345"/>
      <c r="F311" s="697"/>
    </row>
    <row r="312" spans="5:6" x14ac:dyDescent="0.25">
      <c r="E312" s="345"/>
      <c r="F312" s="697"/>
    </row>
    <row r="313" spans="5:6" x14ac:dyDescent="0.25">
      <c r="E313" s="345"/>
      <c r="F313" s="697"/>
    </row>
    <row r="314" spans="5:6" x14ac:dyDescent="0.25">
      <c r="E314" s="345"/>
      <c r="F314" s="697"/>
    </row>
    <row r="315" spans="5:6" x14ac:dyDescent="0.25">
      <c r="E315" s="345"/>
      <c r="F315" s="697"/>
    </row>
    <row r="316" spans="5:6" x14ac:dyDescent="0.25">
      <c r="E316" s="345"/>
      <c r="F316" s="697"/>
    </row>
    <row r="317" spans="5:6" x14ac:dyDescent="0.25">
      <c r="E317" s="345"/>
      <c r="F317" s="697"/>
    </row>
    <row r="318" spans="5:6" x14ac:dyDescent="0.25">
      <c r="E318" s="345"/>
      <c r="F318" s="697"/>
    </row>
    <row r="319" spans="5:6" x14ac:dyDescent="0.25">
      <c r="E319" s="345"/>
      <c r="F319" s="697"/>
    </row>
    <row r="320" spans="5:6" x14ac:dyDescent="0.25">
      <c r="E320" s="345"/>
      <c r="F320" s="697"/>
    </row>
    <row r="321" spans="5:6" x14ac:dyDescent="0.25">
      <c r="E321" s="345"/>
      <c r="F321" s="697"/>
    </row>
    <row r="322" spans="5:6" x14ac:dyDescent="0.25">
      <c r="E322" s="345"/>
      <c r="F322" s="697"/>
    </row>
    <row r="323" spans="5:6" x14ac:dyDescent="0.25">
      <c r="E323" s="345"/>
      <c r="F323" s="697"/>
    </row>
    <row r="324" spans="5:6" x14ac:dyDescent="0.25">
      <c r="E324" s="345"/>
      <c r="F324" s="697"/>
    </row>
    <row r="325" spans="5:6" x14ac:dyDescent="0.25">
      <c r="E325" s="345"/>
      <c r="F325" s="697"/>
    </row>
    <row r="326" spans="5:6" x14ac:dyDescent="0.25">
      <c r="E326" s="345"/>
      <c r="F326" s="697"/>
    </row>
    <row r="327" spans="5:6" x14ac:dyDescent="0.25">
      <c r="E327" s="345"/>
      <c r="F327" s="697"/>
    </row>
    <row r="328" spans="5:6" x14ac:dyDescent="0.25">
      <c r="E328" s="345"/>
      <c r="F328" s="697"/>
    </row>
    <row r="329" spans="5:6" x14ac:dyDescent="0.25">
      <c r="E329" s="345"/>
      <c r="F329" s="697"/>
    </row>
    <row r="330" spans="5:6" x14ac:dyDescent="0.25">
      <c r="E330" s="345"/>
      <c r="F330" s="697"/>
    </row>
    <row r="331" spans="5:6" x14ac:dyDescent="0.25">
      <c r="E331" s="345"/>
      <c r="F331" s="697"/>
    </row>
    <row r="332" spans="5:6" x14ac:dyDescent="0.25">
      <c r="E332" s="345"/>
      <c r="F332" s="697"/>
    </row>
    <row r="333" spans="5:6" x14ac:dyDescent="0.25">
      <c r="E333" s="345"/>
      <c r="F333" s="697"/>
    </row>
    <row r="334" spans="5:6" x14ac:dyDescent="0.25">
      <c r="E334" s="345"/>
      <c r="F334" s="697"/>
    </row>
    <row r="335" spans="5:6" x14ac:dyDescent="0.25">
      <c r="E335" s="345"/>
      <c r="F335" s="697"/>
    </row>
    <row r="336" spans="5:6" x14ac:dyDescent="0.25">
      <c r="E336" s="345"/>
      <c r="F336" s="697"/>
    </row>
    <row r="337" spans="5:6" x14ac:dyDescent="0.25">
      <c r="E337" s="345"/>
      <c r="F337" s="697"/>
    </row>
    <row r="338" spans="5:6" x14ac:dyDescent="0.25">
      <c r="E338" s="345"/>
      <c r="F338" s="697"/>
    </row>
    <row r="339" spans="5:6" x14ac:dyDescent="0.25">
      <c r="E339" s="345"/>
      <c r="F339" s="697"/>
    </row>
    <row r="340" spans="5:6" x14ac:dyDescent="0.25">
      <c r="E340" s="345"/>
      <c r="F340" s="697"/>
    </row>
    <row r="341" spans="5:6" x14ac:dyDescent="0.25">
      <c r="E341" s="345"/>
      <c r="F341" s="697"/>
    </row>
    <row r="342" spans="5:6" x14ac:dyDescent="0.25">
      <c r="E342" s="345"/>
      <c r="F342" s="697"/>
    </row>
    <row r="343" spans="5:6" x14ac:dyDescent="0.25">
      <c r="E343" s="345"/>
      <c r="F343" s="697"/>
    </row>
    <row r="344" spans="5:6" x14ac:dyDescent="0.25">
      <c r="E344" s="345"/>
      <c r="F344" s="697"/>
    </row>
    <row r="345" spans="5:6" x14ac:dyDescent="0.25">
      <c r="E345" s="345"/>
      <c r="F345" s="697"/>
    </row>
    <row r="346" spans="5:6" x14ac:dyDescent="0.25">
      <c r="E346" s="345"/>
      <c r="F346" s="697"/>
    </row>
    <row r="347" spans="5:6" x14ac:dyDescent="0.25">
      <c r="E347" s="345"/>
      <c r="F347" s="697"/>
    </row>
    <row r="348" spans="5:6" x14ac:dyDescent="0.25">
      <c r="E348" s="345"/>
      <c r="F348" s="697"/>
    </row>
    <row r="349" spans="5:6" x14ac:dyDescent="0.25">
      <c r="E349" s="345"/>
      <c r="F349" s="697"/>
    </row>
    <row r="350" spans="5:6" x14ac:dyDescent="0.25">
      <c r="E350" s="345"/>
      <c r="F350" s="697"/>
    </row>
    <row r="351" spans="5:6" x14ac:dyDescent="0.25">
      <c r="E351" s="345"/>
      <c r="F351" s="697"/>
    </row>
    <row r="352" spans="5:6" x14ac:dyDescent="0.25">
      <c r="E352" s="345"/>
      <c r="F352" s="697"/>
    </row>
    <row r="353" spans="5:6" x14ac:dyDescent="0.25">
      <c r="E353" s="345"/>
      <c r="F353" s="697"/>
    </row>
    <row r="354" spans="5:6" x14ac:dyDescent="0.25">
      <c r="E354" s="345"/>
      <c r="F354" s="697"/>
    </row>
    <row r="355" spans="5:6" x14ac:dyDescent="0.25">
      <c r="E355" s="345"/>
      <c r="F355" s="697"/>
    </row>
    <row r="356" spans="5:6" x14ac:dyDescent="0.25">
      <c r="E356" s="345"/>
      <c r="F356" s="697"/>
    </row>
    <row r="357" spans="5:6" x14ac:dyDescent="0.25">
      <c r="E357" s="345"/>
      <c r="F357" s="697"/>
    </row>
    <row r="358" spans="5:6" x14ac:dyDescent="0.25">
      <c r="E358" s="345"/>
      <c r="F358" s="697"/>
    </row>
    <row r="359" spans="5:6" x14ac:dyDescent="0.25">
      <c r="E359" s="345"/>
      <c r="F359" s="697"/>
    </row>
    <row r="360" spans="5:6" x14ac:dyDescent="0.25">
      <c r="E360" s="345"/>
      <c r="F360" s="697"/>
    </row>
    <row r="361" spans="5:6" x14ac:dyDescent="0.25">
      <c r="E361" s="345"/>
      <c r="F361" s="697"/>
    </row>
    <row r="362" spans="5:6" x14ac:dyDescent="0.25">
      <c r="E362" s="345"/>
      <c r="F362" s="697"/>
    </row>
    <row r="363" spans="5:6" x14ac:dyDescent="0.25">
      <c r="E363" s="345"/>
      <c r="F363" s="697"/>
    </row>
    <row r="364" spans="5:6" x14ac:dyDescent="0.25">
      <c r="E364" s="345"/>
      <c r="F364" s="697"/>
    </row>
    <row r="365" spans="5:6" x14ac:dyDescent="0.25">
      <c r="E365" s="345"/>
      <c r="F365" s="697"/>
    </row>
    <row r="366" spans="5:6" x14ac:dyDescent="0.25">
      <c r="E366" s="345"/>
      <c r="F366" s="697"/>
    </row>
    <row r="367" spans="5:6" x14ac:dyDescent="0.25">
      <c r="E367" s="345"/>
      <c r="F367" s="697"/>
    </row>
    <row r="368" spans="5:6" x14ac:dyDescent="0.25">
      <c r="E368" s="345"/>
      <c r="F368" s="697"/>
    </row>
    <row r="369" spans="5:6" x14ac:dyDescent="0.25">
      <c r="E369" s="345"/>
      <c r="F369" s="697"/>
    </row>
    <row r="370" spans="5:6" x14ac:dyDescent="0.25">
      <c r="E370" s="345"/>
      <c r="F370" s="697"/>
    </row>
    <row r="371" spans="5:6" x14ac:dyDescent="0.25">
      <c r="E371" s="345"/>
      <c r="F371" s="697"/>
    </row>
    <row r="372" spans="5:6" x14ac:dyDescent="0.25">
      <c r="E372" s="345"/>
      <c r="F372" s="697"/>
    </row>
    <row r="373" spans="5:6" x14ac:dyDescent="0.25">
      <c r="E373" s="345"/>
      <c r="F373" s="697"/>
    </row>
    <row r="374" spans="5:6" x14ac:dyDescent="0.25">
      <c r="E374" s="345"/>
      <c r="F374" s="697"/>
    </row>
    <row r="375" spans="5:6" x14ac:dyDescent="0.25">
      <c r="E375" s="345"/>
      <c r="F375" s="697"/>
    </row>
    <row r="376" spans="5:6" x14ac:dyDescent="0.25">
      <c r="E376" s="345"/>
      <c r="F376" s="697"/>
    </row>
  </sheetData>
  <mergeCells count="2">
    <mergeCell ref="A1:F1"/>
    <mergeCell ref="A2:F2"/>
  </mergeCells>
  <phoneticPr fontId="35" type="noConversion"/>
  <pageMargins left="0.74803149606299213" right="0.74803149606299213" top="0.98425196850393704" bottom="0.98425196850393704" header="0.51181102362204722" footer="0.51181102362204722"/>
  <pageSetup paperSize="9" scale="86" orientation="portrait" r:id="rId1"/>
  <headerFooter alignWithMargins="0">
    <oddFooter>Page &amp;P of &amp;N</oddFooter>
  </headerFooter>
  <rowBreaks count="5" manualBreakCount="5">
    <brk id="43" max="16383" man="1"/>
    <brk id="80" max="16383" man="1"/>
    <brk id="113" max="5" man="1"/>
    <brk id="154" max="16383" man="1"/>
    <brk id="18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5"/>
  <sheetViews>
    <sheetView view="pageBreakPreview" topLeftCell="A16" zoomScaleNormal="100" zoomScaleSheetLayoutView="100" workbookViewId="0">
      <selection activeCell="B24" sqref="B24:B26"/>
    </sheetView>
  </sheetViews>
  <sheetFormatPr defaultRowHeight="12.5" x14ac:dyDescent="0.25"/>
  <cols>
    <col min="1" max="1" width="9.36328125" style="5" customWidth="1"/>
    <col min="2" max="2" width="35.36328125" customWidth="1"/>
    <col min="3" max="3" width="6.453125" customWidth="1"/>
    <col min="4" max="4" width="12.36328125" customWidth="1"/>
    <col min="5" max="5" width="12.36328125" style="347" customWidth="1"/>
    <col min="6" max="6" width="15.08984375" style="26" customWidth="1"/>
    <col min="9" max="9" width="10.36328125" bestFit="1" customWidth="1"/>
    <col min="257" max="257" width="9.36328125" customWidth="1"/>
    <col min="258" max="258" width="35.36328125" customWidth="1"/>
    <col min="259" max="259" width="6.453125" customWidth="1"/>
    <col min="260" max="260" width="9.54296875" customWidth="1"/>
    <col min="261" max="261" width="12.36328125" customWidth="1"/>
    <col min="262" max="262" width="15.08984375" customWidth="1"/>
    <col min="513" max="513" width="9.36328125" customWidth="1"/>
    <col min="514" max="514" width="35.36328125" customWidth="1"/>
    <col min="515" max="515" width="6.453125" customWidth="1"/>
    <col min="516" max="516" width="9.54296875" customWidth="1"/>
    <col min="517" max="517" width="12.36328125" customWidth="1"/>
    <col min="518" max="518" width="15.08984375" customWidth="1"/>
    <col min="769" max="769" width="9.36328125" customWidth="1"/>
    <col min="770" max="770" width="35.36328125" customWidth="1"/>
    <col min="771" max="771" width="6.453125" customWidth="1"/>
    <col min="772" max="772" width="9.54296875" customWidth="1"/>
    <col min="773" max="773" width="12.36328125" customWidth="1"/>
    <col min="774" max="774" width="15.08984375" customWidth="1"/>
    <col min="1025" max="1025" width="9.36328125" customWidth="1"/>
    <col min="1026" max="1026" width="35.36328125" customWidth="1"/>
    <col min="1027" max="1027" width="6.453125" customWidth="1"/>
    <col min="1028" max="1028" width="9.54296875" customWidth="1"/>
    <col min="1029" max="1029" width="12.36328125" customWidth="1"/>
    <col min="1030" max="1030" width="15.08984375" customWidth="1"/>
    <col min="1281" max="1281" width="9.36328125" customWidth="1"/>
    <col min="1282" max="1282" width="35.36328125" customWidth="1"/>
    <col min="1283" max="1283" width="6.453125" customWidth="1"/>
    <col min="1284" max="1284" width="9.54296875" customWidth="1"/>
    <col min="1285" max="1285" width="12.36328125" customWidth="1"/>
    <col min="1286" max="1286" width="15.08984375" customWidth="1"/>
    <col min="1537" max="1537" width="9.36328125" customWidth="1"/>
    <col min="1538" max="1538" width="35.36328125" customWidth="1"/>
    <col min="1539" max="1539" width="6.453125" customWidth="1"/>
    <col min="1540" max="1540" width="9.54296875" customWidth="1"/>
    <col min="1541" max="1541" width="12.36328125" customWidth="1"/>
    <col min="1542" max="1542" width="15.08984375" customWidth="1"/>
    <col min="1793" max="1793" width="9.36328125" customWidth="1"/>
    <col min="1794" max="1794" width="35.36328125" customWidth="1"/>
    <col min="1795" max="1795" width="6.453125" customWidth="1"/>
    <col min="1796" max="1796" width="9.54296875" customWidth="1"/>
    <col min="1797" max="1797" width="12.36328125" customWidth="1"/>
    <col min="1798" max="1798" width="15.08984375" customWidth="1"/>
    <col min="2049" max="2049" width="9.36328125" customWidth="1"/>
    <col min="2050" max="2050" width="35.36328125" customWidth="1"/>
    <col min="2051" max="2051" width="6.453125" customWidth="1"/>
    <col min="2052" max="2052" width="9.54296875" customWidth="1"/>
    <col min="2053" max="2053" width="12.36328125" customWidth="1"/>
    <col min="2054" max="2054" width="15.08984375" customWidth="1"/>
    <col min="2305" max="2305" width="9.36328125" customWidth="1"/>
    <col min="2306" max="2306" width="35.36328125" customWidth="1"/>
    <col min="2307" max="2307" width="6.453125" customWidth="1"/>
    <col min="2308" max="2308" width="9.54296875" customWidth="1"/>
    <col min="2309" max="2309" width="12.36328125" customWidth="1"/>
    <col min="2310" max="2310" width="15.08984375" customWidth="1"/>
    <col min="2561" max="2561" width="9.36328125" customWidth="1"/>
    <col min="2562" max="2562" width="35.36328125" customWidth="1"/>
    <col min="2563" max="2563" width="6.453125" customWidth="1"/>
    <col min="2564" max="2564" width="9.54296875" customWidth="1"/>
    <col min="2565" max="2565" width="12.36328125" customWidth="1"/>
    <col min="2566" max="2566" width="15.08984375" customWidth="1"/>
    <col min="2817" max="2817" width="9.36328125" customWidth="1"/>
    <col min="2818" max="2818" width="35.36328125" customWidth="1"/>
    <col min="2819" max="2819" width="6.453125" customWidth="1"/>
    <col min="2820" max="2820" width="9.54296875" customWidth="1"/>
    <col min="2821" max="2821" width="12.36328125" customWidth="1"/>
    <col min="2822" max="2822" width="15.08984375" customWidth="1"/>
    <col min="3073" max="3073" width="9.36328125" customWidth="1"/>
    <col min="3074" max="3074" width="35.36328125" customWidth="1"/>
    <col min="3075" max="3075" width="6.453125" customWidth="1"/>
    <col min="3076" max="3076" width="9.54296875" customWidth="1"/>
    <col min="3077" max="3077" width="12.36328125" customWidth="1"/>
    <col min="3078" max="3078" width="15.08984375" customWidth="1"/>
    <col min="3329" max="3329" width="9.36328125" customWidth="1"/>
    <col min="3330" max="3330" width="35.36328125" customWidth="1"/>
    <col min="3331" max="3331" width="6.453125" customWidth="1"/>
    <col min="3332" max="3332" width="9.54296875" customWidth="1"/>
    <col min="3333" max="3333" width="12.36328125" customWidth="1"/>
    <col min="3334" max="3334" width="15.08984375" customWidth="1"/>
    <col min="3585" max="3585" width="9.36328125" customWidth="1"/>
    <col min="3586" max="3586" width="35.36328125" customWidth="1"/>
    <col min="3587" max="3587" width="6.453125" customWidth="1"/>
    <col min="3588" max="3588" width="9.54296875" customWidth="1"/>
    <col min="3589" max="3589" width="12.36328125" customWidth="1"/>
    <col min="3590" max="3590" width="15.08984375" customWidth="1"/>
    <col min="3841" max="3841" width="9.36328125" customWidth="1"/>
    <col min="3842" max="3842" width="35.36328125" customWidth="1"/>
    <col min="3843" max="3843" width="6.453125" customWidth="1"/>
    <col min="3844" max="3844" width="9.54296875" customWidth="1"/>
    <col min="3845" max="3845" width="12.36328125" customWidth="1"/>
    <col min="3846" max="3846" width="15.08984375" customWidth="1"/>
    <col min="4097" max="4097" width="9.36328125" customWidth="1"/>
    <col min="4098" max="4098" width="35.36328125" customWidth="1"/>
    <col min="4099" max="4099" width="6.453125" customWidth="1"/>
    <col min="4100" max="4100" width="9.54296875" customWidth="1"/>
    <col min="4101" max="4101" width="12.36328125" customWidth="1"/>
    <col min="4102" max="4102" width="15.08984375" customWidth="1"/>
    <col min="4353" max="4353" width="9.36328125" customWidth="1"/>
    <col min="4354" max="4354" width="35.36328125" customWidth="1"/>
    <col min="4355" max="4355" width="6.453125" customWidth="1"/>
    <col min="4356" max="4356" width="9.54296875" customWidth="1"/>
    <col min="4357" max="4357" width="12.36328125" customWidth="1"/>
    <col min="4358" max="4358" width="15.08984375" customWidth="1"/>
    <col min="4609" max="4609" width="9.36328125" customWidth="1"/>
    <col min="4610" max="4610" width="35.36328125" customWidth="1"/>
    <col min="4611" max="4611" width="6.453125" customWidth="1"/>
    <col min="4612" max="4612" width="9.54296875" customWidth="1"/>
    <col min="4613" max="4613" width="12.36328125" customWidth="1"/>
    <col min="4614" max="4614" width="15.08984375" customWidth="1"/>
    <col min="4865" max="4865" width="9.36328125" customWidth="1"/>
    <col min="4866" max="4866" width="35.36328125" customWidth="1"/>
    <col min="4867" max="4867" width="6.453125" customWidth="1"/>
    <col min="4868" max="4868" width="9.54296875" customWidth="1"/>
    <col min="4869" max="4869" width="12.36328125" customWidth="1"/>
    <col min="4870" max="4870" width="15.08984375" customWidth="1"/>
    <col min="5121" max="5121" width="9.36328125" customWidth="1"/>
    <col min="5122" max="5122" width="35.36328125" customWidth="1"/>
    <col min="5123" max="5123" width="6.453125" customWidth="1"/>
    <col min="5124" max="5124" width="9.54296875" customWidth="1"/>
    <col min="5125" max="5125" width="12.36328125" customWidth="1"/>
    <col min="5126" max="5126" width="15.08984375" customWidth="1"/>
    <col min="5377" max="5377" width="9.36328125" customWidth="1"/>
    <col min="5378" max="5378" width="35.36328125" customWidth="1"/>
    <col min="5379" max="5379" width="6.453125" customWidth="1"/>
    <col min="5380" max="5380" width="9.54296875" customWidth="1"/>
    <col min="5381" max="5381" width="12.36328125" customWidth="1"/>
    <col min="5382" max="5382" width="15.08984375" customWidth="1"/>
    <col min="5633" max="5633" width="9.36328125" customWidth="1"/>
    <col min="5634" max="5634" width="35.36328125" customWidth="1"/>
    <col min="5635" max="5635" width="6.453125" customWidth="1"/>
    <col min="5636" max="5636" width="9.54296875" customWidth="1"/>
    <col min="5637" max="5637" width="12.36328125" customWidth="1"/>
    <col min="5638" max="5638" width="15.08984375" customWidth="1"/>
    <col min="5889" max="5889" width="9.36328125" customWidth="1"/>
    <col min="5890" max="5890" width="35.36328125" customWidth="1"/>
    <col min="5891" max="5891" width="6.453125" customWidth="1"/>
    <col min="5892" max="5892" width="9.54296875" customWidth="1"/>
    <col min="5893" max="5893" width="12.36328125" customWidth="1"/>
    <col min="5894" max="5894" width="15.08984375" customWidth="1"/>
    <col min="6145" max="6145" width="9.36328125" customWidth="1"/>
    <col min="6146" max="6146" width="35.36328125" customWidth="1"/>
    <col min="6147" max="6147" width="6.453125" customWidth="1"/>
    <col min="6148" max="6148" width="9.54296875" customWidth="1"/>
    <col min="6149" max="6149" width="12.36328125" customWidth="1"/>
    <col min="6150" max="6150" width="15.08984375" customWidth="1"/>
    <col min="6401" max="6401" width="9.36328125" customWidth="1"/>
    <col min="6402" max="6402" width="35.36328125" customWidth="1"/>
    <col min="6403" max="6403" width="6.453125" customWidth="1"/>
    <col min="6404" max="6404" width="9.54296875" customWidth="1"/>
    <col min="6405" max="6405" width="12.36328125" customWidth="1"/>
    <col min="6406" max="6406" width="15.08984375" customWidth="1"/>
    <col min="6657" max="6657" width="9.36328125" customWidth="1"/>
    <col min="6658" max="6658" width="35.36328125" customWidth="1"/>
    <col min="6659" max="6659" width="6.453125" customWidth="1"/>
    <col min="6660" max="6660" width="9.54296875" customWidth="1"/>
    <col min="6661" max="6661" width="12.36328125" customWidth="1"/>
    <col min="6662" max="6662" width="15.08984375" customWidth="1"/>
    <col min="6913" max="6913" width="9.36328125" customWidth="1"/>
    <col min="6914" max="6914" width="35.36328125" customWidth="1"/>
    <col min="6915" max="6915" width="6.453125" customWidth="1"/>
    <col min="6916" max="6916" width="9.54296875" customWidth="1"/>
    <col min="6917" max="6917" width="12.36328125" customWidth="1"/>
    <col min="6918" max="6918" width="15.08984375" customWidth="1"/>
    <col min="7169" max="7169" width="9.36328125" customWidth="1"/>
    <col min="7170" max="7170" width="35.36328125" customWidth="1"/>
    <col min="7171" max="7171" width="6.453125" customWidth="1"/>
    <col min="7172" max="7172" width="9.54296875" customWidth="1"/>
    <col min="7173" max="7173" width="12.36328125" customWidth="1"/>
    <col min="7174" max="7174" width="15.08984375" customWidth="1"/>
    <col min="7425" max="7425" width="9.36328125" customWidth="1"/>
    <col min="7426" max="7426" width="35.36328125" customWidth="1"/>
    <col min="7427" max="7427" width="6.453125" customWidth="1"/>
    <col min="7428" max="7428" width="9.54296875" customWidth="1"/>
    <col min="7429" max="7429" width="12.36328125" customWidth="1"/>
    <col min="7430" max="7430" width="15.08984375" customWidth="1"/>
    <col min="7681" max="7681" width="9.36328125" customWidth="1"/>
    <col min="7682" max="7682" width="35.36328125" customWidth="1"/>
    <col min="7683" max="7683" width="6.453125" customWidth="1"/>
    <col min="7684" max="7684" width="9.54296875" customWidth="1"/>
    <col min="7685" max="7685" width="12.36328125" customWidth="1"/>
    <col min="7686" max="7686" width="15.08984375" customWidth="1"/>
    <col min="7937" max="7937" width="9.36328125" customWidth="1"/>
    <col min="7938" max="7938" width="35.36328125" customWidth="1"/>
    <col min="7939" max="7939" width="6.453125" customWidth="1"/>
    <col min="7940" max="7940" width="9.54296875" customWidth="1"/>
    <col min="7941" max="7941" width="12.36328125" customWidth="1"/>
    <col min="7942" max="7942" width="15.08984375" customWidth="1"/>
    <col min="8193" max="8193" width="9.36328125" customWidth="1"/>
    <col min="8194" max="8194" width="35.36328125" customWidth="1"/>
    <col min="8195" max="8195" width="6.453125" customWidth="1"/>
    <col min="8196" max="8196" width="9.54296875" customWidth="1"/>
    <col min="8197" max="8197" width="12.36328125" customWidth="1"/>
    <col min="8198" max="8198" width="15.08984375" customWidth="1"/>
    <col min="8449" max="8449" width="9.36328125" customWidth="1"/>
    <col min="8450" max="8450" width="35.36328125" customWidth="1"/>
    <col min="8451" max="8451" width="6.453125" customWidth="1"/>
    <col min="8452" max="8452" width="9.54296875" customWidth="1"/>
    <col min="8453" max="8453" width="12.36328125" customWidth="1"/>
    <col min="8454" max="8454" width="15.08984375" customWidth="1"/>
    <col min="8705" max="8705" width="9.36328125" customWidth="1"/>
    <col min="8706" max="8706" width="35.36328125" customWidth="1"/>
    <col min="8707" max="8707" width="6.453125" customWidth="1"/>
    <col min="8708" max="8708" width="9.54296875" customWidth="1"/>
    <col min="8709" max="8709" width="12.36328125" customWidth="1"/>
    <col min="8710" max="8710" width="15.08984375" customWidth="1"/>
    <col min="8961" max="8961" width="9.36328125" customWidth="1"/>
    <col min="8962" max="8962" width="35.36328125" customWidth="1"/>
    <col min="8963" max="8963" width="6.453125" customWidth="1"/>
    <col min="8964" max="8964" width="9.54296875" customWidth="1"/>
    <col min="8965" max="8965" width="12.36328125" customWidth="1"/>
    <col min="8966" max="8966" width="15.08984375" customWidth="1"/>
    <col min="9217" max="9217" width="9.36328125" customWidth="1"/>
    <col min="9218" max="9218" width="35.36328125" customWidth="1"/>
    <col min="9219" max="9219" width="6.453125" customWidth="1"/>
    <col min="9220" max="9220" width="9.54296875" customWidth="1"/>
    <col min="9221" max="9221" width="12.36328125" customWidth="1"/>
    <col min="9222" max="9222" width="15.08984375" customWidth="1"/>
    <col min="9473" max="9473" width="9.36328125" customWidth="1"/>
    <col min="9474" max="9474" width="35.36328125" customWidth="1"/>
    <col min="9475" max="9475" width="6.453125" customWidth="1"/>
    <col min="9476" max="9476" width="9.54296875" customWidth="1"/>
    <col min="9477" max="9477" width="12.36328125" customWidth="1"/>
    <col min="9478" max="9478" width="15.08984375" customWidth="1"/>
    <col min="9729" max="9729" width="9.36328125" customWidth="1"/>
    <col min="9730" max="9730" width="35.36328125" customWidth="1"/>
    <col min="9731" max="9731" width="6.453125" customWidth="1"/>
    <col min="9732" max="9732" width="9.54296875" customWidth="1"/>
    <col min="9733" max="9733" width="12.36328125" customWidth="1"/>
    <col min="9734" max="9734" width="15.08984375" customWidth="1"/>
    <col min="9985" max="9985" width="9.36328125" customWidth="1"/>
    <col min="9986" max="9986" width="35.36328125" customWidth="1"/>
    <col min="9987" max="9987" width="6.453125" customWidth="1"/>
    <col min="9988" max="9988" width="9.54296875" customWidth="1"/>
    <col min="9989" max="9989" width="12.36328125" customWidth="1"/>
    <col min="9990" max="9990" width="15.08984375" customWidth="1"/>
    <col min="10241" max="10241" width="9.36328125" customWidth="1"/>
    <col min="10242" max="10242" width="35.36328125" customWidth="1"/>
    <col min="10243" max="10243" width="6.453125" customWidth="1"/>
    <col min="10244" max="10244" width="9.54296875" customWidth="1"/>
    <col min="10245" max="10245" width="12.36328125" customWidth="1"/>
    <col min="10246" max="10246" width="15.08984375" customWidth="1"/>
    <col min="10497" max="10497" width="9.36328125" customWidth="1"/>
    <col min="10498" max="10498" width="35.36328125" customWidth="1"/>
    <col min="10499" max="10499" width="6.453125" customWidth="1"/>
    <col min="10500" max="10500" width="9.54296875" customWidth="1"/>
    <col min="10501" max="10501" width="12.36328125" customWidth="1"/>
    <col min="10502" max="10502" width="15.08984375" customWidth="1"/>
    <col min="10753" max="10753" width="9.36328125" customWidth="1"/>
    <col min="10754" max="10754" width="35.36328125" customWidth="1"/>
    <col min="10755" max="10755" width="6.453125" customWidth="1"/>
    <col min="10756" max="10756" width="9.54296875" customWidth="1"/>
    <col min="10757" max="10757" width="12.36328125" customWidth="1"/>
    <col min="10758" max="10758" width="15.08984375" customWidth="1"/>
    <col min="11009" max="11009" width="9.36328125" customWidth="1"/>
    <col min="11010" max="11010" width="35.36328125" customWidth="1"/>
    <col min="11011" max="11011" width="6.453125" customWidth="1"/>
    <col min="11012" max="11012" width="9.54296875" customWidth="1"/>
    <col min="11013" max="11013" width="12.36328125" customWidth="1"/>
    <col min="11014" max="11014" width="15.08984375" customWidth="1"/>
    <col min="11265" max="11265" width="9.36328125" customWidth="1"/>
    <col min="11266" max="11266" width="35.36328125" customWidth="1"/>
    <col min="11267" max="11267" width="6.453125" customWidth="1"/>
    <col min="11268" max="11268" width="9.54296875" customWidth="1"/>
    <col min="11269" max="11269" width="12.36328125" customWidth="1"/>
    <col min="11270" max="11270" width="15.08984375" customWidth="1"/>
    <col min="11521" max="11521" width="9.36328125" customWidth="1"/>
    <col min="11522" max="11522" width="35.36328125" customWidth="1"/>
    <col min="11523" max="11523" width="6.453125" customWidth="1"/>
    <col min="11524" max="11524" width="9.54296875" customWidth="1"/>
    <col min="11525" max="11525" width="12.36328125" customWidth="1"/>
    <col min="11526" max="11526" width="15.08984375" customWidth="1"/>
    <col min="11777" max="11777" width="9.36328125" customWidth="1"/>
    <col min="11778" max="11778" width="35.36328125" customWidth="1"/>
    <col min="11779" max="11779" width="6.453125" customWidth="1"/>
    <col min="11780" max="11780" width="9.54296875" customWidth="1"/>
    <col min="11781" max="11781" width="12.36328125" customWidth="1"/>
    <col min="11782" max="11782" width="15.08984375" customWidth="1"/>
    <col min="12033" max="12033" width="9.36328125" customWidth="1"/>
    <col min="12034" max="12034" width="35.36328125" customWidth="1"/>
    <col min="12035" max="12035" width="6.453125" customWidth="1"/>
    <col min="12036" max="12036" width="9.54296875" customWidth="1"/>
    <col min="12037" max="12037" width="12.36328125" customWidth="1"/>
    <col min="12038" max="12038" width="15.08984375" customWidth="1"/>
    <col min="12289" max="12289" width="9.36328125" customWidth="1"/>
    <col min="12290" max="12290" width="35.36328125" customWidth="1"/>
    <col min="12291" max="12291" width="6.453125" customWidth="1"/>
    <col min="12292" max="12292" width="9.54296875" customWidth="1"/>
    <col min="12293" max="12293" width="12.36328125" customWidth="1"/>
    <col min="12294" max="12294" width="15.08984375" customWidth="1"/>
    <col min="12545" max="12545" width="9.36328125" customWidth="1"/>
    <col min="12546" max="12546" width="35.36328125" customWidth="1"/>
    <col min="12547" max="12547" width="6.453125" customWidth="1"/>
    <col min="12548" max="12548" width="9.54296875" customWidth="1"/>
    <col min="12549" max="12549" width="12.36328125" customWidth="1"/>
    <col min="12550" max="12550" width="15.08984375" customWidth="1"/>
    <col min="12801" max="12801" width="9.36328125" customWidth="1"/>
    <col min="12802" max="12802" width="35.36328125" customWidth="1"/>
    <col min="12803" max="12803" width="6.453125" customWidth="1"/>
    <col min="12804" max="12804" width="9.54296875" customWidth="1"/>
    <col min="12805" max="12805" width="12.36328125" customWidth="1"/>
    <col min="12806" max="12806" width="15.08984375" customWidth="1"/>
    <col min="13057" max="13057" width="9.36328125" customWidth="1"/>
    <col min="13058" max="13058" width="35.36328125" customWidth="1"/>
    <col min="13059" max="13059" width="6.453125" customWidth="1"/>
    <col min="13060" max="13060" width="9.54296875" customWidth="1"/>
    <col min="13061" max="13061" width="12.36328125" customWidth="1"/>
    <col min="13062" max="13062" width="15.08984375" customWidth="1"/>
    <col min="13313" max="13313" width="9.36328125" customWidth="1"/>
    <col min="13314" max="13314" width="35.36328125" customWidth="1"/>
    <col min="13315" max="13315" width="6.453125" customWidth="1"/>
    <col min="13316" max="13316" width="9.54296875" customWidth="1"/>
    <col min="13317" max="13317" width="12.36328125" customWidth="1"/>
    <col min="13318" max="13318" width="15.08984375" customWidth="1"/>
    <col min="13569" max="13569" width="9.36328125" customWidth="1"/>
    <col min="13570" max="13570" width="35.36328125" customWidth="1"/>
    <col min="13571" max="13571" width="6.453125" customWidth="1"/>
    <col min="13572" max="13572" width="9.54296875" customWidth="1"/>
    <col min="13573" max="13573" width="12.36328125" customWidth="1"/>
    <col min="13574" max="13574" width="15.08984375" customWidth="1"/>
    <col min="13825" max="13825" width="9.36328125" customWidth="1"/>
    <col min="13826" max="13826" width="35.36328125" customWidth="1"/>
    <col min="13827" max="13827" width="6.453125" customWidth="1"/>
    <col min="13828" max="13828" width="9.54296875" customWidth="1"/>
    <col min="13829" max="13829" width="12.36328125" customWidth="1"/>
    <col min="13830" max="13830" width="15.08984375" customWidth="1"/>
    <col min="14081" max="14081" width="9.36328125" customWidth="1"/>
    <col min="14082" max="14082" width="35.36328125" customWidth="1"/>
    <col min="14083" max="14083" width="6.453125" customWidth="1"/>
    <col min="14084" max="14084" width="9.54296875" customWidth="1"/>
    <col min="14085" max="14085" width="12.36328125" customWidth="1"/>
    <col min="14086" max="14086" width="15.08984375" customWidth="1"/>
    <col min="14337" max="14337" width="9.36328125" customWidth="1"/>
    <col min="14338" max="14338" width="35.36328125" customWidth="1"/>
    <col min="14339" max="14339" width="6.453125" customWidth="1"/>
    <col min="14340" max="14340" width="9.54296875" customWidth="1"/>
    <col min="14341" max="14341" width="12.36328125" customWidth="1"/>
    <col min="14342" max="14342" width="15.08984375" customWidth="1"/>
    <col min="14593" max="14593" width="9.36328125" customWidth="1"/>
    <col min="14594" max="14594" width="35.36328125" customWidth="1"/>
    <col min="14595" max="14595" width="6.453125" customWidth="1"/>
    <col min="14596" max="14596" width="9.54296875" customWidth="1"/>
    <col min="14597" max="14597" width="12.36328125" customWidth="1"/>
    <col min="14598" max="14598" width="15.08984375" customWidth="1"/>
    <col min="14849" max="14849" width="9.36328125" customWidth="1"/>
    <col min="14850" max="14850" width="35.36328125" customWidth="1"/>
    <col min="14851" max="14851" width="6.453125" customWidth="1"/>
    <col min="14852" max="14852" width="9.54296875" customWidth="1"/>
    <col min="14853" max="14853" width="12.36328125" customWidth="1"/>
    <col min="14854" max="14854" width="15.08984375" customWidth="1"/>
    <col min="15105" max="15105" width="9.36328125" customWidth="1"/>
    <col min="15106" max="15106" width="35.36328125" customWidth="1"/>
    <col min="15107" max="15107" width="6.453125" customWidth="1"/>
    <col min="15108" max="15108" width="9.54296875" customWidth="1"/>
    <col min="15109" max="15109" width="12.36328125" customWidth="1"/>
    <col min="15110" max="15110" width="15.08984375" customWidth="1"/>
    <col min="15361" max="15361" width="9.36328125" customWidth="1"/>
    <col min="15362" max="15362" width="35.36328125" customWidth="1"/>
    <col min="15363" max="15363" width="6.453125" customWidth="1"/>
    <col min="15364" max="15364" width="9.54296875" customWidth="1"/>
    <col min="15365" max="15365" width="12.36328125" customWidth="1"/>
    <col min="15366" max="15366" width="15.08984375" customWidth="1"/>
    <col min="15617" max="15617" width="9.36328125" customWidth="1"/>
    <col min="15618" max="15618" width="35.36328125" customWidth="1"/>
    <col min="15619" max="15619" width="6.453125" customWidth="1"/>
    <col min="15620" max="15620" width="9.54296875" customWidth="1"/>
    <col min="15621" max="15621" width="12.36328125" customWidth="1"/>
    <col min="15622" max="15622" width="15.08984375" customWidth="1"/>
    <col min="15873" max="15873" width="9.36328125" customWidth="1"/>
    <col min="15874" max="15874" width="35.36328125" customWidth="1"/>
    <col min="15875" max="15875" width="6.453125" customWidth="1"/>
    <col min="15876" max="15876" width="9.54296875" customWidth="1"/>
    <col min="15877" max="15877" width="12.36328125" customWidth="1"/>
    <col min="15878" max="15878" width="15.08984375" customWidth="1"/>
    <col min="16129" max="16129" width="9.36328125" customWidth="1"/>
    <col min="16130" max="16130" width="35.36328125" customWidth="1"/>
    <col min="16131" max="16131" width="6.453125" customWidth="1"/>
    <col min="16132" max="16132" width="9.54296875" customWidth="1"/>
    <col min="16133" max="16133" width="12.36328125" customWidth="1"/>
    <col min="16134" max="16134" width="15.08984375"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ht="13" x14ac:dyDescent="0.3">
      <c r="A3" s="444" t="s">
        <v>1704</v>
      </c>
      <c r="B3" s="46"/>
      <c r="C3" s="46"/>
      <c r="D3" s="46"/>
      <c r="E3" s="46"/>
      <c r="F3" s="691"/>
    </row>
    <row r="4" spans="1:9" ht="13" x14ac:dyDescent="0.3">
      <c r="A4" s="444"/>
      <c r="B4" s="46"/>
      <c r="C4" s="46"/>
      <c r="D4" s="46"/>
      <c r="E4" s="46"/>
      <c r="F4" s="691"/>
    </row>
    <row r="5" spans="1:9" ht="13" x14ac:dyDescent="0.3">
      <c r="A5" s="15" t="s">
        <v>1144</v>
      </c>
      <c r="B5" s="34"/>
      <c r="C5" s="40"/>
      <c r="D5" s="40"/>
      <c r="E5" s="290"/>
      <c r="F5" s="692"/>
    </row>
    <row r="6" spans="1:9" ht="13.5" thickBot="1" x14ac:dyDescent="0.35">
      <c r="A6" s="15"/>
      <c r="B6" s="34"/>
      <c r="C6" s="40"/>
      <c r="D6" s="40"/>
      <c r="E6" s="290"/>
      <c r="F6" s="692"/>
    </row>
    <row r="7" spans="1:9" ht="26.5" thickBot="1" x14ac:dyDescent="0.3">
      <c r="A7" s="800" t="s">
        <v>72</v>
      </c>
      <c r="B7" s="801" t="s">
        <v>73</v>
      </c>
      <c r="C7" s="801" t="s">
        <v>74</v>
      </c>
      <c r="D7" s="801" t="s">
        <v>75</v>
      </c>
      <c r="E7" s="821" t="s">
        <v>1446</v>
      </c>
      <c r="F7" s="830" t="s">
        <v>1443</v>
      </c>
    </row>
    <row r="8" spans="1:9" x14ac:dyDescent="0.25">
      <c r="A8" s="294"/>
      <c r="B8" s="303"/>
      <c r="C8" s="303"/>
      <c r="D8" s="303"/>
      <c r="E8" s="297"/>
      <c r="F8" s="440"/>
    </row>
    <row r="9" spans="1:9" ht="13" x14ac:dyDescent="0.25">
      <c r="A9" s="294"/>
      <c r="B9" s="295" t="s">
        <v>92</v>
      </c>
      <c r="C9" s="303"/>
      <c r="D9" s="303"/>
      <c r="E9" s="297"/>
      <c r="F9" s="440"/>
    </row>
    <row r="10" spans="1:9" ht="37.5" x14ac:dyDescent="0.25">
      <c r="A10" s="294"/>
      <c r="B10" s="457" t="s">
        <v>1948</v>
      </c>
      <c r="C10" s="303"/>
      <c r="D10" s="303"/>
      <c r="E10" s="297"/>
      <c r="F10" s="440"/>
    </row>
    <row r="11" spans="1:9" x14ac:dyDescent="0.25">
      <c r="A11" s="294"/>
      <c r="B11" s="303"/>
      <c r="C11" s="303"/>
      <c r="D11" s="296"/>
      <c r="E11" s="301"/>
      <c r="F11" s="440"/>
    </row>
    <row r="12" spans="1:9" ht="13" x14ac:dyDescent="0.25">
      <c r="A12" s="294"/>
      <c r="B12" s="295" t="s">
        <v>117</v>
      </c>
      <c r="C12" s="303"/>
      <c r="D12" s="296"/>
      <c r="E12" s="301"/>
      <c r="F12" s="440"/>
    </row>
    <row r="13" spans="1:9" x14ac:dyDescent="0.25">
      <c r="A13" s="294"/>
      <c r="B13" s="303"/>
      <c r="C13" s="296"/>
      <c r="D13" s="296"/>
      <c r="E13" s="301"/>
      <c r="F13" s="440"/>
    </row>
    <row r="14" spans="1:9" ht="50" x14ac:dyDescent="0.25">
      <c r="A14" s="294" t="s">
        <v>168</v>
      </c>
      <c r="B14" s="463" t="s">
        <v>23</v>
      </c>
      <c r="C14" s="296" t="s">
        <v>87</v>
      </c>
      <c r="D14" s="367">
        <v>40</v>
      </c>
      <c r="E14" s="301"/>
      <c r="F14" s="440">
        <f>D14*E14</f>
        <v>0</v>
      </c>
    </row>
    <row r="15" spans="1:9" x14ac:dyDescent="0.25">
      <c r="A15" s="294"/>
      <c r="B15" s="303"/>
      <c r="C15" s="296"/>
      <c r="D15" s="296"/>
      <c r="E15" s="301"/>
      <c r="F15" s="440"/>
    </row>
    <row r="16" spans="1:9" ht="27.75" customHeight="1" x14ac:dyDescent="0.25">
      <c r="A16" s="294" t="s">
        <v>169</v>
      </c>
      <c r="B16" s="463" t="s">
        <v>144</v>
      </c>
      <c r="C16" s="296" t="s">
        <v>87</v>
      </c>
      <c r="D16" s="367">
        <v>20</v>
      </c>
      <c r="E16" s="334"/>
      <c r="F16" s="440">
        <f>D16*E16</f>
        <v>0</v>
      </c>
      <c r="I16" s="24"/>
    </row>
    <row r="17" spans="1:6" x14ac:dyDescent="0.25">
      <c r="A17" s="294"/>
      <c r="B17" s="304"/>
      <c r="C17" s="296"/>
      <c r="D17" s="367"/>
      <c r="E17" s="301"/>
      <c r="F17" s="440"/>
    </row>
    <row r="18" spans="1:6" ht="13" x14ac:dyDescent="0.25">
      <c r="A18" s="294"/>
      <c r="B18" s="295" t="s">
        <v>120</v>
      </c>
      <c r="C18" s="303"/>
      <c r="D18" s="303"/>
      <c r="E18" s="301"/>
      <c r="F18" s="440"/>
    </row>
    <row r="19" spans="1:6" x14ac:dyDescent="0.25">
      <c r="A19" s="294"/>
      <c r="B19" s="303"/>
      <c r="C19" s="303"/>
      <c r="D19" s="303"/>
      <c r="E19" s="301"/>
      <c r="F19" s="440"/>
    </row>
    <row r="20" spans="1:6" ht="30" customHeight="1" x14ac:dyDescent="0.25">
      <c r="A20" s="294" t="s">
        <v>122</v>
      </c>
      <c r="B20" s="560" t="s">
        <v>121</v>
      </c>
      <c r="C20" s="296" t="s">
        <v>87</v>
      </c>
      <c r="D20" s="367">
        <f>90/100*(D14+D15)</f>
        <v>36</v>
      </c>
      <c r="E20" s="301"/>
      <c r="F20" s="440">
        <f>D20*E20</f>
        <v>0</v>
      </c>
    </row>
    <row r="21" spans="1:6" x14ac:dyDescent="0.25">
      <c r="A21" s="294"/>
      <c r="B21" s="299"/>
      <c r="C21" s="300"/>
      <c r="D21" s="296"/>
      <c r="E21" s="301"/>
      <c r="F21" s="440"/>
    </row>
    <row r="22" spans="1:6" ht="13" x14ac:dyDescent="0.3">
      <c r="A22" s="306"/>
      <c r="B22" s="295" t="s">
        <v>36</v>
      </c>
      <c r="C22" s="307"/>
      <c r="D22" s="307"/>
      <c r="E22" s="301"/>
      <c r="F22" s="440"/>
    </row>
    <row r="23" spans="1:6" ht="13" x14ac:dyDescent="0.3">
      <c r="A23" s="306"/>
      <c r="B23" s="308"/>
      <c r="C23" s="307"/>
      <c r="D23" s="307"/>
      <c r="E23" s="301"/>
      <c r="F23" s="440"/>
    </row>
    <row r="24" spans="1:6" ht="50" x14ac:dyDescent="0.25">
      <c r="A24" s="294" t="s">
        <v>40</v>
      </c>
      <c r="B24" s="498" t="s">
        <v>1953</v>
      </c>
      <c r="C24" s="296" t="s">
        <v>87</v>
      </c>
      <c r="D24" s="310">
        <v>57</v>
      </c>
      <c r="E24" s="301"/>
      <c r="F24" s="440">
        <f>D24*E24</f>
        <v>0</v>
      </c>
    </row>
    <row r="25" spans="1:6" ht="13" x14ac:dyDescent="0.25">
      <c r="A25" s="294"/>
      <c r="B25" s="311"/>
      <c r="C25" s="296"/>
      <c r="D25" s="296"/>
      <c r="E25" s="301"/>
      <c r="F25" s="440"/>
    </row>
    <row r="26" spans="1:6" ht="50" x14ac:dyDescent="0.25">
      <c r="A26" s="294" t="s">
        <v>1078</v>
      </c>
      <c r="B26" s="1125" t="s">
        <v>1952</v>
      </c>
      <c r="C26" s="296" t="s">
        <v>432</v>
      </c>
      <c r="D26" s="296">
        <v>60</v>
      </c>
      <c r="E26" s="301"/>
      <c r="F26" s="440">
        <f>D26*E26</f>
        <v>0</v>
      </c>
    </row>
    <row r="27" spans="1:6" x14ac:dyDescent="0.25">
      <c r="A27" s="294"/>
      <c r="B27" s="303"/>
      <c r="C27" s="296"/>
      <c r="D27" s="296"/>
      <c r="E27" s="297"/>
      <c r="F27" s="440"/>
    </row>
    <row r="28" spans="1:6" ht="14.5" x14ac:dyDescent="0.25">
      <c r="A28" s="294" t="s">
        <v>683</v>
      </c>
      <c r="B28" s="336" t="s">
        <v>684</v>
      </c>
      <c r="C28" s="296" t="s">
        <v>432</v>
      </c>
      <c r="D28" s="350">
        <v>40</v>
      </c>
      <c r="E28" s="301"/>
      <c r="F28" s="440">
        <f>D28*E28</f>
        <v>0</v>
      </c>
    </row>
    <row r="29" spans="1:6" x14ac:dyDescent="0.25">
      <c r="A29" s="294"/>
      <c r="B29" s="336"/>
      <c r="C29" s="296"/>
      <c r="D29" s="350"/>
      <c r="E29" s="301"/>
      <c r="F29" s="440"/>
    </row>
    <row r="30" spans="1:6" ht="13" x14ac:dyDescent="0.25">
      <c r="A30" s="294"/>
      <c r="B30" s="311" t="s">
        <v>1145</v>
      </c>
      <c r="C30" s="296"/>
      <c r="D30" s="350"/>
      <c r="E30" s="301"/>
      <c r="F30" s="440"/>
    </row>
    <row r="31" spans="1:6" x14ac:dyDescent="0.25">
      <c r="A31" s="294"/>
      <c r="B31" s="336"/>
      <c r="C31" s="296"/>
      <c r="D31" s="350"/>
      <c r="E31" s="301"/>
      <c r="F31" s="440"/>
    </row>
    <row r="32" spans="1:6" ht="25" x14ac:dyDescent="0.25">
      <c r="A32" s="294"/>
      <c r="B32" s="372" t="s">
        <v>1146</v>
      </c>
      <c r="C32" s="296"/>
      <c r="D32" s="350"/>
      <c r="E32" s="301"/>
      <c r="F32" s="440"/>
    </row>
    <row r="33" spans="1:6" x14ac:dyDescent="0.25">
      <c r="A33" s="294"/>
      <c r="B33" s="372"/>
      <c r="C33" s="296"/>
      <c r="D33" s="350"/>
      <c r="E33" s="301"/>
      <c r="F33" s="440"/>
    </row>
    <row r="34" spans="1:6" ht="25" x14ac:dyDescent="0.25">
      <c r="A34" s="331" t="s">
        <v>1147</v>
      </c>
      <c r="B34" s="303" t="s">
        <v>662</v>
      </c>
      <c r="C34" s="296" t="s">
        <v>1070</v>
      </c>
      <c r="D34" s="296">
        <v>8</v>
      </c>
      <c r="E34" s="352"/>
      <c r="F34" s="440">
        <f t="shared" ref="F34:F40" si="0">D34*E34</f>
        <v>0</v>
      </c>
    </row>
    <row r="35" spans="1:6" x14ac:dyDescent="0.25">
      <c r="A35" s="331"/>
      <c r="B35" s="304"/>
      <c r="C35" s="296"/>
      <c r="D35" s="296"/>
      <c r="E35" s="352"/>
      <c r="F35" s="440"/>
    </row>
    <row r="36" spans="1:6" ht="25" x14ac:dyDescent="0.25">
      <c r="A36" s="331" t="s">
        <v>1148</v>
      </c>
      <c r="B36" s="303" t="s">
        <v>173</v>
      </c>
      <c r="C36" s="296" t="s">
        <v>1070</v>
      </c>
      <c r="D36" s="296">
        <v>8</v>
      </c>
      <c r="E36" s="352"/>
      <c r="F36" s="440">
        <f t="shared" si="0"/>
        <v>0</v>
      </c>
    </row>
    <row r="37" spans="1:6" x14ac:dyDescent="0.25">
      <c r="A37" s="331"/>
      <c r="B37" s="303"/>
      <c r="C37" s="296"/>
      <c r="D37" s="296"/>
      <c r="E37" s="352"/>
      <c r="F37" s="440"/>
    </row>
    <row r="38" spans="1:6" ht="25" x14ac:dyDescent="0.25">
      <c r="A38" s="331" t="s">
        <v>1149</v>
      </c>
      <c r="B38" s="303" t="s">
        <v>172</v>
      </c>
      <c r="C38" s="296" t="s">
        <v>1070</v>
      </c>
      <c r="D38" s="296">
        <v>8</v>
      </c>
      <c r="E38" s="352"/>
      <c r="F38" s="440">
        <f t="shared" si="0"/>
        <v>0</v>
      </c>
    </row>
    <row r="39" spans="1:6" ht="13" x14ac:dyDescent="0.25">
      <c r="A39" s="331"/>
      <c r="B39" s="295"/>
      <c r="C39" s="296"/>
      <c r="D39" s="296"/>
      <c r="E39" s="352"/>
      <c r="F39" s="440"/>
    </row>
    <row r="40" spans="1:6" ht="25" x14ac:dyDescent="0.25">
      <c r="A40" s="331" t="s">
        <v>1150</v>
      </c>
      <c r="B40" s="303" t="s">
        <v>174</v>
      </c>
      <c r="C40" s="296" t="s">
        <v>1070</v>
      </c>
      <c r="D40" s="296">
        <v>8</v>
      </c>
      <c r="E40" s="352"/>
      <c r="F40" s="440">
        <f t="shared" si="0"/>
        <v>0</v>
      </c>
    </row>
    <row r="41" spans="1:6" ht="13" thickBot="1" x14ac:dyDescent="0.3">
      <c r="A41" s="320"/>
      <c r="B41" s="321"/>
      <c r="C41" s="322"/>
      <c r="D41" s="322" t="s">
        <v>119</v>
      </c>
      <c r="E41" s="323"/>
      <c r="F41" s="443">
        <f>SUM(F11:F40)</f>
        <v>0</v>
      </c>
    </row>
    <row r="42" spans="1:6" ht="26.5" thickBot="1" x14ac:dyDescent="0.3">
      <c r="A42" s="800" t="s">
        <v>72</v>
      </c>
      <c r="B42" s="801" t="s">
        <v>73</v>
      </c>
      <c r="C42" s="801" t="s">
        <v>74</v>
      </c>
      <c r="D42" s="801" t="s">
        <v>75</v>
      </c>
      <c r="E42" s="821" t="s">
        <v>1446</v>
      </c>
      <c r="F42" s="830" t="s">
        <v>1443</v>
      </c>
    </row>
    <row r="43" spans="1:6" ht="12.65" customHeight="1" x14ac:dyDescent="0.25">
      <c r="A43" s="294"/>
      <c r="B43" s="303"/>
      <c r="C43" s="296"/>
      <c r="D43" s="296"/>
      <c r="E43" s="301"/>
      <c r="F43" s="643"/>
    </row>
    <row r="44" spans="1:6" ht="13" x14ac:dyDescent="0.25">
      <c r="A44" s="294"/>
      <c r="B44" s="369" t="s">
        <v>1151</v>
      </c>
      <c r="C44" s="303"/>
      <c r="D44" s="296"/>
      <c r="E44" s="301"/>
      <c r="F44" s="440"/>
    </row>
    <row r="45" spans="1:6" x14ac:dyDescent="0.25">
      <c r="A45" s="294"/>
      <c r="B45" s="303"/>
      <c r="C45" s="296"/>
      <c r="D45" s="296"/>
      <c r="E45" s="301"/>
      <c r="F45" s="440"/>
    </row>
    <row r="46" spans="1:6" ht="14.5" x14ac:dyDescent="0.25">
      <c r="A46" s="294" t="s">
        <v>1152</v>
      </c>
      <c r="B46" s="336" t="s">
        <v>1153</v>
      </c>
      <c r="C46" s="296" t="s">
        <v>432</v>
      </c>
      <c r="D46" s="367">
        <v>54</v>
      </c>
      <c r="E46" s="301"/>
      <c r="F46" s="440">
        <f>D46*E46</f>
        <v>0</v>
      </c>
    </row>
    <row r="47" spans="1:6" x14ac:dyDescent="0.25">
      <c r="A47" s="331"/>
      <c r="B47" s="303"/>
      <c r="C47" s="296"/>
      <c r="D47" s="296"/>
      <c r="E47" s="352"/>
      <c r="F47" s="440"/>
    </row>
    <row r="48" spans="1:6" ht="13" x14ac:dyDescent="0.25">
      <c r="A48" s="294"/>
      <c r="B48" s="295" t="s">
        <v>37</v>
      </c>
      <c r="C48" s="296"/>
      <c r="D48" s="296"/>
      <c r="E48" s="301"/>
      <c r="F48" s="440"/>
    </row>
    <row r="49" spans="1:6" x14ac:dyDescent="0.25">
      <c r="A49" s="294"/>
      <c r="B49" s="303"/>
      <c r="C49" s="296"/>
      <c r="D49" s="296"/>
      <c r="E49" s="301"/>
      <c r="F49" s="440"/>
    </row>
    <row r="50" spans="1:6" ht="13" x14ac:dyDescent="0.25">
      <c r="A50" s="294"/>
      <c r="B50" s="295" t="s">
        <v>77</v>
      </c>
      <c r="C50" s="296"/>
      <c r="D50" s="296"/>
      <c r="E50" s="301"/>
      <c r="F50" s="440"/>
    </row>
    <row r="51" spans="1:6" x14ac:dyDescent="0.25">
      <c r="A51" s="294"/>
      <c r="B51" s="303"/>
      <c r="C51" s="296"/>
      <c r="D51" s="296"/>
      <c r="E51" s="301"/>
      <c r="F51" s="440"/>
    </row>
    <row r="52" spans="1:6" ht="13" x14ac:dyDescent="0.25">
      <c r="A52" s="294"/>
      <c r="B52" s="295" t="s">
        <v>43</v>
      </c>
      <c r="C52" s="296"/>
      <c r="D52" s="296"/>
      <c r="E52" s="301"/>
      <c r="F52" s="440"/>
    </row>
    <row r="53" spans="1:6" x14ac:dyDescent="0.25">
      <c r="A53" s="294"/>
      <c r="B53" s="303"/>
      <c r="C53" s="296"/>
      <c r="D53" s="296"/>
      <c r="E53" s="301"/>
      <c r="F53" s="440"/>
    </row>
    <row r="54" spans="1:6" ht="13" x14ac:dyDescent="0.25">
      <c r="A54" s="294"/>
      <c r="B54" s="295" t="s">
        <v>123</v>
      </c>
      <c r="C54" s="296"/>
      <c r="D54" s="296"/>
      <c r="E54" s="301"/>
      <c r="F54" s="440"/>
    </row>
    <row r="55" spans="1:6" ht="13" x14ac:dyDescent="0.25">
      <c r="A55" s="294"/>
      <c r="B55" s="295"/>
      <c r="C55" s="296"/>
      <c r="D55" s="296"/>
      <c r="E55" s="301"/>
      <c r="F55" s="440"/>
    </row>
    <row r="56" spans="1:6" ht="50" x14ac:dyDescent="0.25">
      <c r="A56" s="294"/>
      <c r="B56" s="304" t="s">
        <v>124</v>
      </c>
      <c r="C56" s="296"/>
      <c r="D56" s="296"/>
      <c r="E56" s="301"/>
      <c r="F56" s="440"/>
    </row>
    <row r="57" spans="1:6" x14ac:dyDescent="0.25">
      <c r="A57" s="294"/>
      <c r="B57" s="308"/>
      <c r="C57" s="296"/>
      <c r="D57" s="296"/>
      <c r="E57" s="297"/>
      <c r="F57" s="440"/>
    </row>
    <row r="58" spans="1:6" ht="14.5" x14ac:dyDescent="0.25">
      <c r="A58" s="294" t="s">
        <v>322</v>
      </c>
      <c r="B58" s="303" t="s">
        <v>125</v>
      </c>
      <c r="C58" s="296" t="s">
        <v>1070</v>
      </c>
      <c r="D58" s="310">
        <v>8</v>
      </c>
      <c r="E58" s="297"/>
      <c r="F58" s="440">
        <f>D58*E58</f>
        <v>0</v>
      </c>
    </row>
    <row r="59" spans="1:6" ht="13" x14ac:dyDescent="0.25">
      <c r="A59" s="294"/>
      <c r="B59" s="295"/>
      <c r="C59" s="303"/>
      <c r="D59" s="296"/>
      <c r="E59" s="301"/>
      <c r="F59" s="440"/>
    </row>
    <row r="60" spans="1:6" ht="13" x14ac:dyDescent="0.25">
      <c r="A60" s="294"/>
      <c r="B60" s="295"/>
      <c r="C60" s="303"/>
      <c r="D60" s="296"/>
      <c r="E60" s="301"/>
      <c r="F60" s="440"/>
    </row>
    <row r="61" spans="1:6" x14ac:dyDescent="0.25">
      <c r="A61" s="294"/>
      <c r="B61" s="303"/>
      <c r="C61" s="296"/>
      <c r="D61" s="326"/>
      <c r="E61" s="301"/>
      <c r="F61" s="440"/>
    </row>
    <row r="62" spans="1:6" ht="13" x14ac:dyDescent="0.25">
      <c r="A62" s="294"/>
      <c r="B62" s="311" t="s">
        <v>1079</v>
      </c>
      <c r="C62" s="296"/>
      <c r="D62" s="296"/>
      <c r="E62" s="301"/>
      <c r="F62" s="643"/>
    </row>
    <row r="63" spans="1:6" x14ac:dyDescent="0.25">
      <c r="A63" s="294"/>
      <c r="B63" s="303"/>
      <c r="C63" s="296"/>
      <c r="D63" s="296"/>
      <c r="E63" s="301"/>
      <c r="F63" s="643"/>
    </row>
    <row r="64" spans="1:6" ht="50" x14ac:dyDescent="0.25">
      <c r="A64" s="294"/>
      <c r="B64" s="304" t="s">
        <v>1080</v>
      </c>
      <c r="C64" s="296"/>
      <c r="D64" s="296"/>
      <c r="E64" s="301"/>
      <c r="F64" s="643"/>
    </row>
    <row r="65" spans="1:6" x14ac:dyDescent="0.25">
      <c r="A65" s="294"/>
      <c r="B65" s="303"/>
      <c r="C65" s="296"/>
      <c r="D65" s="296"/>
      <c r="E65" s="301"/>
      <c r="F65" s="440"/>
    </row>
    <row r="66" spans="1:6" ht="14.5" x14ac:dyDescent="0.25">
      <c r="A66" s="294" t="s">
        <v>1139</v>
      </c>
      <c r="B66" s="303" t="s">
        <v>125</v>
      </c>
      <c r="C66" s="296" t="s">
        <v>1070</v>
      </c>
      <c r="D66" s="326">
        <v>100</v>
      </c>
      <c r="E66" s="301"/>
      <c r="F66" s="440">
        <f>D66*E66</f>
        <v>0</v>
      </c>
    </row>
    <row r="67" spans="1:6" x14ac:dyDescent="0.25">
      <c r="A67" s="294"/>
      <c r="B67" s="303"/>
      <c r="C67" s="303"/>
      <c r="D67" s="296"/>
      <c r="E67" s="301"/>
      <c r="F67" s="440"/>
    </row>
    <row r="68" spans="1:6" ht="13" x14ac:dyDescent="0.25">
      <c r="A68" s="294"/>
      <c r="B68" s="311" t="s">
        <v>126</v>
      </c>
      <c r="C68" s="296"/>
      <c r="D68" s="326"/>
      <c r="E68" s="301"/>
      <c r="F68" s="643"/>
    </row>
    <row r="69" spans="1:6" ht="13" x14ac:dyDescent="0.25">
      <c r="A69" s="294"/>
      <c r="B69" s="295"/>
      <c r="C69" s="296"/>
      <c r="D69" s="326"/>
      <c r="E69" s="301"/>
      <c r="F69" s="643"/>
    </row>
    <row r="70" spans="1:6" ht="25" x14ac:dyDescent="0.25">
      <c r="A70" s="294"/>
      <c r="B70" s="304" t="s">
        <v>131</v>
      </c>
      <c r="C70" s="296"/>
      <c r="D70" s="326"/>
      <c r="E70" s="297"/>
      <c r="F70" s="440"/>
    </row>
    <row r="71" spans="1:6" x14ac:dyDescent="0.25">
      <c r="A71" s="294"/>
      <c r="B71" s="303"/>
      <c r="C71" s="296"/>
      <c r="D71" s="326"/>
      <c r="E71" s="301"/>
      <c r="F71" s="440"/>
    </row>
    <row r="72" spans="1:6" ht="14.5" x14ac:dyDescent="0.25">
      <c r="A72" s="294" t="s">
        <v>78</v>
      </c>
      <c r="B72" s="303" t="s">
        <v>128</v>
      </c>
      <c r="C72" s="296" t="s">
        <v>1070</v>
      </c>
      <c r="D72" s="326">
        <f>D58</f>
        <v>8</v>
      </c>
      <c r="E72" s="301"/>
      <c r="F72" s="440">
        <f>D72*E72</f>
        <v>0</v>
      </c>
    </row>
    <row r="73" spans="1:6" x14ac:dyDescent="0.25">
      <c r="A73" s="294"/>
      <c r="B73" s="303"/>
      <c r="C73" s="296"/>
      <c r="D73" s="326"/>
      <c r="E73" s="301"/>
      <c r="F73" s="440"/>
    </row>
    <row r="74" spans="1:6" x14ac:dyDescent="0.25">
      <c r="A74" s="294"/>
      <c r="B74" s="303"/>
      <c r="C74" s="296"/>
      <c r="D74" s="326"/>
      <c r="E74" s="301"/>
      <c r="F74" s="440"/>
    </row>
    <row r="75" spans="1:6" x14ac:dyDescent="0.25">
      <c r="A75" s="294"/>
      <c r="B75" s="303"/>
      <c r="C75" s="296"/>
      <c r="D75" s="326"/>
      <c r="E75" s="301"/>
      <c r="F75" s="440"/>
    </row>
    <row r="76" spans="1:6" x14ac:dyDescent="0.25">
      <c r="A76" s="294"/>
      <c r="B76" s="303"/>
      <c r="C76" s="296"/>
      <c r="D76" s="326"/>
      <c r="E76" s="301"/>
      <c r="F76" s="440"/>
    </row>
    <row r="77" spans="1:6" ht="13" thickBot="1" x14ac:dyDescent="0.3">
      <c r="A77" s="320"/>
      <c r="B77" s="321"/>
      <c r="C77" s="322"/>
      <c r="D77" s="322" t="s">
        <v>119</v>
      </c>
      <c r="E77" s="323"/>
      <c r="F77" s="443">
        <f>SUM(F44:F72)</f>
        <v>0</v>
      </c>
    </row>
    <row r="78" spans="1:6" ht="26.5" thickBot="1" x14ac:dyDescent="0.3">
      <c r="A78" s="800" t="s">
        <v>72</v>
      </c>
      <c r="B78" s="801" t="s">
        <v>73</v>
      </c>
      <c r="C78" s="801" t="s">
        <v>74</v>
      </c>
      <c r="D78" s="801" t="s">
        <v>75</v>
      </c>
      <c r="E78" s="821" t="s">
        <v>1446</v>
      </c>
      <c r="F78" s="830" t="s">
        <v>1443</v>
      </c>
    </row>
    <row r="79" spans="1:6" ht="13" x14ac:dyDescent="0.3">
      <c r="A79" s="306"/>
      <c r="B79" s="307"/>
      <c r="C79" s="307"/>
      <c r="D79" s="307"/>
      <c r="E79" s="332"/>
      <c r="F79" s="695"/>
    </row>
    <row r="80" spans="1:6" ht="13" x14ac:dyDescent="0.25">
      <c r="A80" s="294"/>
      <c r="B80" s="311" t="s">
        <v>129</v>
      </c>
      <c r="C80" s="296"/>
      <c r="D80" s="326"/>
      <c r="E80" s="301"/>
      <c r="F80" s="440"/>
    </row>
    <row r="81" spans="1:6" ht="13" x14ac:dyDescent="0.25">
      <c r="A81" s="294"/>
      <c r="B81" s="295"/>
      <c r="C81" s="296"/>
      <c r="D81" s="326"/>
      <c r="E81" s="301"/>
      <c r="F81" s="440"/>
    </row>
    <row r="82" spans="1:6" ht="32" customHeight="1" x14ac:dyDescent="0.25">
      <c r="A82" s="294"/>
      <c r="B82" s="305" t="s">
        <v>1140</v>
      </c>
      <c r="C82" s="296"/>
      <c r="D82" s="326"/>
      <c r="E82" s="301"/>
      <c r="F82" s="440"/>
    </row>
    <row r="83" spans="1:6" x14ac:dyDescent="0.25">
      <c r="A83" s="294"/>
      <c r="B83" s="303"/>
      <c r="C83" s="296"/>
      <c r="D83" s="326"/>
      <c r="E83" s="301"/>
      <c r="F83" s="440"/>
    </row>
    <row r="84" spans="1:6" ht="14.5" x14ac:dyDescent="0.25">
      <c r="A84" s="294" t="s">
        <v>48</v>
      </c>
      <c r="B84" s="303" t="s">
        <v>656</v>
      </c>
      <c r="C84" s="296" t="s">
        <v>1070</v>
      </c>
      <c r="D84" s="326">
        <v>40</v>
      </c>
      <c r="E84" s="301"/>
      <c r="F84" s="440">
        <f>D84*E84</f>
        <v>0</v>
      </c>
    </row>
    <row r="85" spans="1:6" ht="13" x14ac:dyDescent="0.25">
      <c r="A85" s="329"/>
      <c r="B85" s="330"/>
      <c r="C85" s="296"/>
      <c r="D85" s="326"/>
      <c r="E85" s="301"/>
      <c r="F85" s="440"/>
    </row>
    <row r="86" spans="1:6" ht="25" x14ac:dyDescent="0.25">
      <c r="A86" s="329"/>
      <c r="B86" s="304" t="s">
        <v>1124</v>
      </c>
      <c r="C86" s="296"/>
      <c r="D86" s="326"/>
      <c r="E86" s="301"/>
      <c r="F86" s="440"/>
    </row>
    <row r="87" spans="1:6" x14ac:dyDescent="0.25">
      <c r="A87" s="331"/>
      <c r="B87" s="309"/>
      <c r="C87" s="296"/>
      <c r="D87" s="326"/>
      <c r="E87" s="301"/>
      <c r="F87" s="440"/>
    </row>
    <row r="88" spans="1:6" ht="14.5" x14ac:dyDescent="0.25">
      <c r="A88" s="331" t="s">
        <v>680</v>
      </c>
      <c r="B88" s="303" t="s">
        <v>682</v>
      </c>
      <c r="C88" s="296" t="s">
        <v>1070</v>
      </c>
      <c r="D88" s="326">
        <v>60</v>
      </c>
      <c r="E88" s="301"/>
      <c r="F88" s="440">
        <f>D88*E88</f>
        <v>0</v>
      </c>
    </row>
    <row r="89" spans="1:6" x14ac:dyDescent="0.25">
      <c r="A89" s="331"/>
      <c r="B89" s="303"/>
      <c r="C89" s="296"/>
      <c r="D89" s="326"/>
      <c r="E89" s="301"/>
      <c r="F89" s="440"/>
    </row>
    <row r="90" spans="1:6" x14ac:dyDescent="0.25">
      <c r="A90" s="331"/>
      <c r="B90" s="309"/>
      <c r="C90" s="296"/>
      <c r="D90" s="326"/>
      <c r="E90" s="301"/>
      <c r="F90" s="440"/>
    </row>
    <row r="91" spans="1:6" x14ac:dyDescent="0.25">
      <c r="A91" s="331"/>
      <c r="B91" s="303"/>
      <c r="C91" s="296"/>
      <c r="D91" s="326"/>
      <c r="E91" s="301"/>
      <c r="F91" s="440"/>
    </row>
    <row r="92" spans="1:6" x14ac:dyDescent="0.25">
      <c r="A92" s="294"/>
      <c r="B92" s="303"/>
      <c r="C92" s="296"/>
      <c r="D92" s="296"/>
      <c r="E92" s="301"/>
      <c r="F92" s="440"/>
    </row>
    <row r="93" spans="1:6" ht="13" x14ac:dyDescent="0.25">
      <c r="A93" s="294"/>
      <c r="B93" s="295" t="s">
        <v>132</v>
      </c>
      <c r="C93" s="296"/>
      <c r="D93" s="296"/>
      <c r="E93" s="301"/>
      <c r="F93" s="440"/>
    </row>
    <row r="94" spans="1:6" ht="13" x14ac:dyDescent="0.25">
      <c r="A94" s="294"/>
      <c r="B94" s="295"/>
      <c r="C94" s="296"/>
      <c r="D94" s="296"/>
      <c r="E94" s="301"/>
      <c r="F94" s="440"/>
    </row>
    <row r="95" spans="1:6" ht="25" x14ac:dyDescent="0.25">
      <c r="A95" s="294"/>
      <c r="B95" s="304" t="s">
        <v>52</v>
      </c>
      <c r="C95" s="296"/>
      <c r="D95" s="296"/>
      <c r="E95" s="301"/>
      <c r="F95" s="440"/>
    </row>
    <row r="96" spans="1:6" ht="13" x14ac:dyDescent="0.25">
      <c r="A96" s="294"/>
      <c r="B96" s="311"/>
      <c r="C96" s="296"/>
      <c r="D96" s="296"/>
      <c r="E96" s="301"/>
      <c r="F96" s="440"/>
    </row>
    <row r="97" spans="1:6" x14ac:dyDescent="0.25">
      <c r="A97" s="294" t="s">
        <v>42</v>
      </c>
      <c r="B97" s="309" t="s">
        <v>18</v>
      </c>
      <c r="C97" s="296" t="s">
        <v>79</v>
      </c>
      <c r="D97" s="296">
        <v>30</v>
      </c>
      <c r="E97" s="301"/>
      <c r="F97" s="440">
        <f>D97*E97</f>
        <v>0</v>
      </c>
    </row>
    <row r="98" spans="1:6" x14ac:dyDescent="0.25">
      <c r="A98" s="294"/>
      <c r="B98" s="309"/>
      <c r="C98" s="296"/>
      <c r="D98" s="296"/>
      <c r="E98" s="301"/>
      <c r="F98" s="440"/>
    </row>
    <row r="99" spans="1:6" ht="25" x14ac:dyDescent="0.25">
      <c r="A99" s="294"/>
      <c r="B99" s="304" t="s">
        <v>53</v>
      </c>
      <c r="C99" s="296"/>
      <c r="D99" s="296"/>
      <c r="E99" s="301"/>
      <c r="F99" s="440"/>
    </row>
    <row r="100" spans="1:6" x14ac:dyDescent="0.25">
      <c r="A100" s="294"/>
      <c r="B100" s="303"/>
      <c r="C100" s="296"/>
      <c r="D100" s="296"/>
      <c r="E100" s="301"/>
      <c r="F100" s="440"/>
    </row>
    <row r="101" spans="1:6" x14ac:dyDescent="0.25">
      <c r="A101" s="294" t="s">
        <v>38</v>
      </c>
      <c r="B101" s="303" t="s">
        <v>39</v>
      </c>
      <c r="C101" s="296" t="s">
        <v>66</v>
      </c>
      <c r="D101" s="296">
        <v>50</v>
      </c>
      <c r="E101" s="301"/>
      <c r="F101" s="440">
        <f>D101*E101</f>
        <v>0</v>
      </c>
    </row>
    <row r="102" spans="1:6" ht="14.5" x14ac:dyDescent="0.25">
      <c r="A102" s="294" t="s">
        <v>241</v>
      </c>
      <c r="B102" s="303" t="s">
        <v>410</v>
      </c>
      <c r="C102" s="296" t="s">
        <v>432</v>
      </c>
      <c r="D102" s="296">
        <v>110</v>
      </c>
      <c r="E102" s="301"/>
      <c r="F102" s="440">
        <f>D102*E102</f>
        <v>0</v>
      </c>
    </row>
    <row r="103" spans="1:6" x14ac:dyDescent="0.25">
      <c r="A103" s="294" t="s">
        <v>55</v>
      </c>
      <c r="B103" s="303" t="s">
        <v>18</v>
      </c>
      <c r="C103" s="296" t="s">
        <v>79</v>
      </c>
      <c r="D103" s="296">
        <v>300</v>
      </c>
      <c r="E103" s="301"/>
      <c r="F103" s="440">
        <f>D103*E103</f>
        <v>0</v>
      </c>
    </row>
    <row r="104" spans="1:6" x14ac:dyDescent="0.25">
      <c r="A104" s="294"/>
      <c r="B104" s="303"/>
      <c r="C104" s="296"/>
      <c r="D104" s="296"/>
      <c r="E104" s="301"/>
      <c r="F104" s="440"/>
    </row>
    <row r="105" spans="1:6" ht="13" x14ac:dyDescent="0.25">
      <c r="A105" s="294"/>
      <c r="B105" s="311" t="s">
        <v>133</v>
      </c>
      <c r="C105" s="296"/>
      <c r="D105" s="296"/>
      <c r="E105" s="301"/>
      <c r="F105" s="440"/>
    </row>
    <row r="106" spans="1:6" x14ac:dyDescent="0.25">
      <c r="A106" s="294"/>
      <c r="B106" s="303"/>
      <c r="C106" s="296"/>
      <c r="D106" s="296"/>
      <c r="E106" s="301"/>
      <c r="F106" s="440"/>
    </row>
    <row r="107" spans="1:6" ht="13" x14ac:dyDescent="0.25">
      <c r="A107" s="294"/>
      <c r="B107" s="311" t="s">
        <v>56</v>
      </c>
      <c r="C107" s="296"/>
      <c r="D107" s="296"/>
      <c r="E107" s="301"/>
      <c r="F107" s="440"/>
    </row>
    <row r="108" spans="1:6" x14ac:dyDescent="0.25">
      <c r="A108" s="294"/>
      <c r="B108" s="303"/>
      <c r="C108" s="296"/>
      <c r="D108" s="296"/>
      <c r="E108" s="301"/>
      <c r="F108" s="440"/>
    </row>
    <row r="109" spans="1:6" ht="25" x14ac:dyDescent="0.25">
      <c r="A109" s="294"/>
      <c r="B109" s="304" t="s">
        <v>57</v>
      </c>
      <c r="C109" s="296"/>
      <c r="D109" s="296"/>
      <c r="E109" s="301"/>
      <c r="F109" s="440"/>
    </row>
    <row r="110" spans="1:6" x14ac:dyDescent="0.25">
      <c r="A110" s="294"/>
      <c r="B110" s="303"/>
      <c r="C110" s="296"/>
      <c r="D110" s="296"/>
      <c r="E110" s="301"/>
      <c r="F110" s="440"/>
    </row>
    <row r="111" spans="1:6" x14ac:dyDescent="0.25">
      <c r="A111" s="294" t="s">
        <v>80</v>
      </c>
      <c r="B111" s="303" t="s">
        <v>198</v>
      </c>
      <c r="C111" s="296" t="s">
        <v>68</v>
      </c>
      <c r="D111" s="296">
        <v>14</v>
      </c>
      <c r="E111" s="436"/>
      <c r="F111" s="440">
        <f>D111*E111</f>
        <v>0</v>
      </c>
    </row>
    <row r="112" spans="1:6" x14ac:dyDescent="0.25">
      <c r="A112" s="294"/>
      <c r="B112" s="303"/>
      <c r="C112" s="296"/>
      <c r="D112" s="296"/>
      <c r="E112" s="334"/>
      <c r="F112" s="440"/>
    </row>
    <row r="113" spans="1:6" x14ac:dyDescent="0.25">
      <c r="A113" s="294"/>
      <c r="B113" s="303"/>
      <c r="C113" s="296"/>
      <c r="D113" s="296"/>
      <c r="E113" s="334"/>
      <c r="F113" s="440"/>
    </row>
    <row r="114" spans="1:6" x14ac:dyDescent="0.25">
      <c r="A114" s="294"/>
      <c r="B114" s="303"/>
      <c r="C114" s="296"/>
      <c r="D114" s="296"/>
      <c r="E114" s="334"/>
      <c r="F114" s="440"/>
    </row>
    <row r="115" spans="1:6" x14ac:dyDescent="0.25">
      <c r="A115" s="294"/>
      <c r="B115" s="304"/>
      <c r="C115" s="296"/>
      <c r="D115" s="296"/>
      <c r="E115" s="334"/>
      <c r="F115" s="696"/>
    </row>
    <row r="116" spans="1:6" ht="13" thickBot="1" x14ac:dyDescent="0.3">
      <c r="A116" s="320"/>
      <c r="B116" s="321"/>
      <c r="C116" s="322"/>
      <c r="D116" s="322" t="s">
        <v>119</v>
      </c>
      <c r="E116" s="323"/>
      <c r="F116" s="443">
        <f>SUM(F80:F111)</f>
        <v>0</v>
      </c>
    </row>
    <row r="117" spans="1:6" ht="26.5" thickBot="1" x14ac:dyDescent="0.3">
      <c r="A117" s="800" t="s">
        <v>72</v>
      </c>
      <c r="B117" s="801" t="s">
        <v>73</v>
      </c>
      <c r="C117" s="801" t="s">
        <v>74</v>
      </c>
      <c r="D117" s="801" t="s">
        <v>75</v>
      </c>
      <c r="E117" s="821" t="s">
        <v>1446</v>
      </c>
      <c r="F117" s="830" t="s">
        <v>1443</v>
      </c>
    </row>
    <row r="118" spans="1:6" ht="13" x14ac:dyDescent="0.3">
      <c r="A118" s="306"/>
      <c r="B118" s="307"/>
      <c r="C118" s="307"/>
      <c r="D118" s="307"/>
      <c r="E118" s="332"/>
      <c r="F118" s="695"/>
    </row>
    <row r="119" spans="1:6" ht="13" x14ac:dyDescent="0.25">
      <c r="A119" s="294"/>
      <c r="B119" s="311" t="s">
        <v>59</v>
      </c>
      <c r="C119" s="296"/>
      <c r="D119" s="296"/>
      <c r="E119" s="334"/>
      <c r="F119" s="440"/>
    </row>
    <row r="120" spans="1:6" x14ac:dyDescent="0.25">
      <c r="A120" s="294"/>
      <c r="B120" s="303"/>
      <c r="C120" s="296"/>
      <c r="D120" s="296"/>
      <c r="E120" s="334"/>
      <c r="F120" s="696"/>
    </row>
    <row r="121" spans="1:6" ht="25" x14ac:dyDescent="0.25">
      <c r="A121" s="294"/>
      <c r="B121" s="304" t="s">
        <v>61</v>
      </c>
      <c r="C121" s="296"/>
      <c r="D121" s="296"/>
      <c r="E121" s="334"/>
      <c r="F121" s="440"/>
    </row>
    <row r="122" spans="1:6" x14ac:dyDescent="0.25">
      <c r="A122" s="294"/>
      <c r="B122" s="304"/>
      <c r="C122" s="296"/>
      <c r="D122" s="296"/>
      <c r="E122" s="334"/>
      <c r="F122" s="440"/>
    </row>
    <row r="123" spans="1:6" x14ac:dyDescent="0.25">
      <c r="A123" s="294" t="s">
        <v>60</v>
      </c>
      <c r="B123" s="303" t="s">
        <v>656</v>
      </c>
      <c r="C123" s="296" t="s">
        <v>66</v>
      </c>
      <c r="D123" s="296">
        <v>40</v>
      </c>
      <c r="E123" s="334"/>
      <c r="F123" s="440">
        <f>D123*E123</f>
        <v>0</v>
      </c>
    </row>
    <row r="124" spans="1:6" x14ac:dyDescent="0.25">
      <c r="A124" s="294"/>
      <c r="B124" s="303"/>
      <c r="C124" s="296"/>
      <c r="D124" s="296"/>
      <c r="E124" s="301"/>
      <c r="F124" s="440"/>
    </row>
    <row r="125" spans="1:6" ht="13" x14ac:dyDescent="0.25">
      <c r="A125" s="294"/>
      <c r="B125" s="369" t="s">
        <v>101</v>
      </c>
      <c r="C125" s="303"/>
      <c r="D125" s="341"/>
      <c r="E125" s="301"/>
      <c r="F125" s="440"/>
    </row>
    <row r="126" spans="1:6" x14ac:dyDescent="0.25">
      <c r="A126" s="294"/>
      <c r="B126" s="303"/>
      <c r="C126" s="303"/>
      <c r="D126" s="341"/>
      <c r="E126" s="301"/>
      <c r="F126" s="440"/>
    </row>
    <row r="127" spans="1:6" ht="13" x14ac:dyDescent="0.25">
      <c r="A127" s="294"/>
      <c r="B127" s="295" t="s">
        <v>102</v>
      </c>
      <c r="C127" s="303"/>
      <c r="D127" s="341"/>
      <c r="E127" s="301"/>
      <c r="F127" s="440"/>
    </row>
    <row r="128" spans="1:6" ht="13" x14ac:dyDescent="0.25">
      <c r="A128" s="294"/>
      <c r="B128" s="369"/>
      <c r="C128" s="303"/>
      <c r="D128" s="370"/>
      <c r="E128" s="334"/>
      <c r="F128" s="440"/>
    </row>
    <row r="129" spans="1:6" ht="13" x14ac:dyDescent="0.25">
      <c r="A129" s="294"/>
      <c r="B129" s="311" t="s">
        <v>70</v>
      </c>
      <c r="C129" s="303"/>
      <c r="D129" s="303"/>
      <c r="E129" s="334"/>
      <c r="F129" s="440"/>
    </row>
    <row r="130" spans="1:6" ht="13" x14ac:dyDescent="0.25">
      <c r="A130" s="294"/>
      <c r="B130" s="311"/>
      <c r="C130" s="303"/>
      <c r="D130" s="303"/>
      <c r="E130" s="334"/>
      <c r="F130" s="440"/>
    </row>
    <row r="131" spans="1:6" ht="37.5" x14ac:dyDescent="0.25">
      <c r="A131" s="294"/>
      <c r="B131" s="304" t="s">
        <v>145</v>
      </c>
      <c r="C131" s="296"/>
      <c r="D131" s="296"/>
      <c r="E131" s="334"/>
      <c r="F131" s="440"/>
    </row>
    <row r="132" spans="1:6" x14ac:dyDescent="0.25">
      <c r="A132" s="294"/>
      <c r="B132" s="304"/>
      <c r="C132" s="296"/>
      <c r="D132" s="296"/>
      <c r="E132" s="334"/>
      <c r="F132" s="440"/>
    </row>
    <row r="133" spans="1:6" x14ac:dyDescent="0.25">
      <c r="A133" s="453" t="s">
        <v>137</v>
      </c>
      <c r="B133" s="454" t="s">
        <v>281</v>
      </c>
      <c r="C133" s="296" t="s">
        <v>294</v>
      </c>
      <c r="D133" s="296">
        <v>4</v>
      </c>
      <c r="E133" s="436"/>
      <c r="F133" s="440">
        <f>D133*E133</f>
        <v>0</v>
      </c>
    </row>
    <row r="134" spans="1:6" x14ac:dyDescent="0.25">
      <c r="A134" s="453" t="s">
        <v>27</v>
      </c>
      <c r="B134" s="303" t="s">
        <v>21</v>
      </c>
      <c r="C134" s="296" t="s">
        <v>294</v>
      </c>
      <c r="D134" s="296">
        <v>4</v>
      </c>
      <c r="E134" s="436"/>
      <c r="F134" s="440">
        <f>D134*E134</f>
        <v>0</v>
      </c>
    </row>
    <row r="135" spans="1:6" x14ac:dyDescent="0.25">
      <c r="A135" s="453" t="s">
        <v>1582</v>
      </c>
      <c r="B135" s="303" t="s">
        <v>740</v>
      </c>
      <c r="C135" s="296" t="s">
        <v>294</v>
      </c>
      <c r="D135" s="296">
        <v>16</v>
      </c>
      <c r="E135" s="436"/>
      <c r="F135" s="440">
        <f>D135*E135</f>
        <v>0</v>
      </c>
    </row>
    <row r="136" spans="1:6" x14ac:dyDescent="0.25">
      <c r="A136" s="294"/>
      <c r="B136" s="303"/>
      <c r="C136" s="296"/>
      <c r="D136" s="296"/>
      <c r="E136" s="334"/>
      <c r="F136" s="440"/>
    </row>
    <row r="137" spans="1:6" ht="13" x14ac:dyDescent="0.3">
      <c r="A137" s="294"/>
      <c r="B137" s="311" t="s">
        <v>71</v>
      </c>
      <c r="C137" s="296"/>
      <c r="D137" s="296"/>
      <c r="E137" s="337"/>
      <c r="F137" s="440"/>
    </row>
    <row r="138" spans="1:6" ht="13" x14ac:dyDescent="0.3">
      <c r="A138" s="294"/>
      <c r="B138" s="303"/>
      <c r="C138" s="296"/>
      <c r="D138" s="296"/>
      <c r="E138" s="337"/>
      <c r="F138" s="440"/>
    </row>
    <row r="139" spans="1:6" ht="37.5" x14ac:dyDescent="0.25">
      <c r="A139" s="371"/>
      <c r="B139" s="304" t="s">
        <v>156</v>
      </c>
      <c r="C139" s="296"/>
      <c r="D139" s="296"/>
      <c r="E139" s="334"/>
      <c r="F139" s="440"/>
    </row>
    <row r="140" spans="1:6" x14ac:dyDescent="0.25">
      <c r="A140" s="294"/>
      <c r="B140" s="303"/>
      <c r="C140" s="296"/>
      <c r="D140" s="296"/>
      <c r="E140" s="334"/>
      <c r="F140" s="440"/>
    </row>
    <row r="141" spans="1:6" x14ac:dyDescent="0.25">
      <c r="A141" s="453" t="s">
        <v>81</v>
      </c>
      <c r="B141" s="454" t="s">
        <v>1583</v>
      </c>
      <c r="C141" s="296" t="s">
        <v>294</v>
      </c>
      <c r="D141" s="296">
        <v>2</v>
      </c>
      <c r="E141" s="439"/>
      <c r="F141" s="440">
        <f>D141*E141</f>
        <v>0</v>
      </c>
    </row>
    <row r="142" spans="1:6" x14ac:dyDescent="0.25">
      <c r="A142" s="453" t="s">
        <v>266</v>
      </c>
      <c r="B142" s="303" t="s">
        <v>1125</v>
      </c>
      <c r="C142" s="296" t="s">
        <v>294</v>
      </c>
      <c r="D142" s="296">
        <v>3</v>
      </c>
      <c r="E142" s="439"/>
      <c r="F142" s="440">
        <f>D142*E142</f>
        <v>0</v>
      </c>
    </row>
    <row r="143" spans="1:6" x14ac:dyDescent="0.25">
      <c r="A143" s="453" t="s">
        <v>280</v>
      </c>
      <c r="B143" s="303" t="s">
        <v>1246</v>
      </c>
      <c r="C143" s="296" t="s">
        <v>294</v>
      </c>
      <c r="D143" s="296">
        <v>10</v>
      </c>
      <c r="E143" s="439"/>
      <c r="F143" s="440">
        <f>D143*E143</f>
        <v>0</v>
      </c>
    </row>
    <row r="144" spans="1:6" x14ac:dyDescent="0.25">
      <c r="A144" s="294"/>
      <c r="B144" s="303"/>
      <c r="C144" s="296"/>
      <c r="D144" s="296"/>
      <c r="E144" s="334"/>
      <c r="F144" s="440"/>
    </row>
    <row r="145" spans="1:6" ht="13" x14ac:dyDescent="0.3">
      <c r="A145" s="294"/>
      <c r="B145" s="295" t="s">
        <v>86</v>
      </c>
      <c r="C145" s="296"/>
      <c r="D145" s="296"/>
      <c r="E145" s="337"/>
      <c r="F145" s="440"/>
    </row>
    <row r="146" spans="1:6" x14ac:dyDescent="0.25">
      <c r="A146" s="294"/>
      <c r="B146" s="303"/>
      <c r="C146" s="296"/>
      <c r="D146" s="296"/>
      <c r="E146" s="297"/>
      <c r="F146" s="440"/>
    </row>
    <row r="147" spans="1:6" ht="37.5" x14ac:dyDescent="0.25">
      <c r="A147" s="294"/>
      <c r="B147" s="304" t="s">
        <v>29</v>
      </c>
      <c r="C147" s="296"/>
      <c r="D147" s="296"/>
      <c r="E147" s="297"/>
      <c r="F147" s="440"/>
    </row>
    <row r="148" spans="1:6" x14ac:dyDescent="0.25">
      <c r="A148" s="294"/>
      <c r="B148" s="303"/>
      <c r="C148" s="296"/>
      <c r="D148" s="296"/>
      <c r="E148" s="334"/>
      <c r="F148" s="440"/>
    </row>
    <row r="149" spans="1:6" x14ac:dyDescent="0.25">
      <c r="A149" s="294" t="s">
        <v>191</v>
      </c>
      <c r="B149" s="454" t="s">
        <v>1270</v>
      </c>
      <c r="C149" s="296" t="s">
        <v>294</v>
      </c>
      <c r="D149" s="296">
        <v>2</v>
      </c>
      <c r="E149" s="334"/>
      <c r="F149" s="440">
        <f>D149*E149</f>
        <v>0</v>
      </c>
    </row>
    <row r="150" spans="1:6" x14ac:dyDescent="0.25">
      <c r="A150" s="294" t="s">
        <v>237</v>
      </c>
      <c r="B150" s="303" t="s">
        <v>247</v>
      </c>
      <c r="C150" s="296" t="s">
        <v>294</v>
      </c>
      <c r="D150" s="296">
        <v>2</v>
      </c>
      <c r="E150" s="334"/>
      <c r="F150" s="440">
        <f>D150*E150</f>
        <v>0</v>
      </c>
    </row>
    <row r="151" spans="1:6" x14ac:dyDescent="0.25">
      <c r="A151" s="294" t="s">
        <v>239</v>
      </c>
      <c r="B151" s="303" t="s">
        <v>1033</v>
      </c>
      <c r="C151" s="296" t="s">
        <v>294</v>
      </c>
      <c r="D151" s="296">
        <v>4</v>
      </c>
      <c r="E151" s="334"/>
      <c r="F151" s="440">
        <f>D151*E151</f>
        <v>0</v>
      </c>
    </row>
    <row r="152" spans="1:6" x14ac:dyDescent="0.25">
      <c r="A152" s="294"/>
      <c r="B152" s="303"/>
      <c r="C152" s="296"/>
      <c r="D152" s="296"/>
      <c r="E152" s="334"/>
      <c r="F152" s="440"/>
    </row>
    <row r="153" spans="1:6" ht="13" x14ac:dyDescent="0.3">
      <c r="A153" s="294"/>
      <c r="B153" s="311" t="s">
        <v>134</v>
      </c>
      <c r="C153" s="296"/>
      <c r="D153" s="296"/>
      <c r="E153" s="337"/>
      <c r="F153" s="440"/>
    </row>
    <row r="154" spans="1:6" ht="13" x14ac:dyDescent="0.3">
      <c r="A154" s="294"/>
      <c r="B154" s="311"/>
      <c r="C154" s="296"/>
      <c r="D154" s="296"/>
      <c r="E154" s="337"/>
      <c r="F154" s="440"/>
    </row>
    <row r="155" spans="1:6" ht="50.5" x14ac:dyDescent="0.3">
      <c r="A155" s="294"/>
      <c r="B155" s="339" t="s">
        <v>1579</v>
      </c>
      <c r="C155" s="296"/>
      <c r="D155" s="296"/>
      <c r="E155" s="337"/>
      <c r="F155" s="440"/>
    </row>
    <row r="156" spans="1:6" ht="13" x14ac:dyDescent="0.3">
      <c r="A156" s="294"/>
      <c r="B156" s="339"/>
      <c r="C156" s="296"/>
      <c r="D156" s="296"/>
      <c r="E156" s="337"/>
      <c r="F156" s="440"/>
    </row>
    <row r="157" spans="1:6" x14ac:dyDescent="0.25">
      <c r="A157" s="294" t="s">
        <v>135</v>
      </c>
      <c r="B157" s="463" t="s">
        <v>1584</v>
      </c>
      <c r="C157" s="296" t="s">
        <v>294</v>
      </c>
      <c r="D157" s="296">
        <v>3</v>
      </c>
      <c r="E157" s="439"/>
      <c r="F157" s="440">
        <f>D157*E157</f>
        <v>0</v>
      </c>
    </row>
    <row r="158" spans="1:6" x14ac:dyDescent="0.25">
      <c r="A158" s="294" t="s">
        <v>136</v>
      </c>
      <c r="B158" s="336" t="s">
        <v>200</v>
      </c>
      <c r="C158" s="296" t="s">
        <v>294</v>
      </c>
      <c r="D158" s="296">
        <v>3</v>
      </c>
      <c r="E158" s="439"/>
      <c r="F158" s="440">
        <f>D158*E158</f>
        <v>0</v>
      </c>
    </row>
    <row r="159" spans="1:6" x14ac:dyDescent="0.25">
      <c r="A159" s="294" t="s">
        <v>62</v>
      </c>
      <c r="B159" s="336" t="s">
        <v>961</v>
      </c>
      <c r="C159" s="296" t="s">
        <v>294</v>
      </c>
      <c r="D159" s="296">
        <v>9</v>
      </c>
      <c r="E159" s="439"/>
      <c r="F159" s="440">
        <f>D159*E159</f>
        <v>0</v>
      </c>
    </row>
    <row r="160" spans="1:6" ht="13" thickBot="1" x14ac:dyDescent="0.3">
      <c r="A160" s="320"/>
      <c r="B160" s="321"/>
      <c r="C160" s="322"/>
      <c r="D160" s="322" t="s">
        <v>119</v>
      </c>
      <c r="E160" s="323"/>
      <c r="F160" s="443">
        <f>SUM(F119:F159)</f>
        <v>0</v>
      </c>
    </row>
    <row r="161" spans="1:6" ht="26.5" thickBot="1" x14ac:dyDescent="0.3">
      <c r="A161" s="800" t="s">
        <v>72</v>
      </c>
      <c r="B161" s="801" t="s">
        <v>73</v>
      </c>
      <c r="C161" s="801" t="s">
        <v>74</v>
      </c>
      <c r="D161" s="801" t="s">
        <v>75</v>
      </c>
      <c r="E161" s="821" t="s">
        <v>1446</v>
      </c>
      <c r="F161" s="830" t="s">
        <v>1443</v>
      </c>
    </row>
    <row r="162" spans="1:6" ht="13" x14ac:dyDescent="0.3">
      <c r="A162" s="44"/>
      <c r="B162" s="349"/>
      <c r="C162" s="41"/>
      <c r="D162" s="41"/>
      <c r="E162" s="334"/>
      <c r="F162" s="696"/>
    </row>
    <row r="163" spans="1:6" ht="50.5" x14ac:dyDescent="0.3">
      <c r="A163" s="294"/>
      <c r="B163" s="339" t="s">
        <v>705</v>
      </c>
      <c r="C163" s="296"/>
      <c r="D163" s="296"/>
      <c r="E163" s="337"/>
      <c r="F163" s="696"/>
    </row>
    <row r="164" spans="1:6" ht="13" x14ac:dyDescent="0.3">
      <c r="A164" s="294"/>
      <c r="B164" s="336"/>
      <c r="C164" s="296"/>
      <c r="D164" s="296"/>
      <c r="E164" s="337"/>
      <c r="F164" s="440"/>
    </row>
    <row r="165" spans="1:6" x14ac:dyDescent="0.25">
      <c r="A165" s="453" t="s">
        <v>135</v>
      </c>
      <c r="B165" s="463" t="s">
        <v>1584</v>
      </c>
      <c r="C165" s="296" t="s">
        <v>294</v>
      </c>
      <c r="D165" s="296">
        <v>3</v>
      </c>
      <c r="E165" s="439"/>
      <c r="F165" s="440">
        <f t="shared" ref="F165:F170" si="1">D165*E165</f>
        <v>0</v>
      </c>
    </row>
    <row r="166" spans="1:6" x14ac:dyDescent="0.25">
      <c r="A166" s="453" t="s">
        <v>136</v>
      </c>
      <c r="B166" s="463" t="s">
        <v>1585</v>
      </c>
      <c r="C166" s="296" t="s">
        <v>294</v>
      </c>
      <c r="D166" s="296">
        <v>3</v>
      </c>
      <c r="E166" s="439"/>
      <c r="F166" s="440">
        <f t="shared" si="1"/>
        <v>0</v>
      </c>
    </row>
    <row r="167" spans="1:6" x14ac:dyDescent="0.25">
      <c r="A167" s="453" t="s">
        <v>62</v>
      </c>
      <c r="B167" s="336" t="s">
        <v>200</v>
      </c>
      <c r="C167" s="296" t="s">
        <v>294</v>
      </c>
      <c r="D167" s="296">
        <v>3</v>
      </c>
      <c r="E167" s="439"/>
      <c r="F167" s="440">
        <f t="shared" si="1"/>
        <v>0</v>
      </c>
    </row>
    <row r="168" spans="1:6" x14ac:dyDescent="0.25">
      <c r="A168" s="453" t="s">
        <v>63</v>
      </c>
      <c r="B168" s="463" t="s">
        <v>1575</v>
      </c>
      <c r="C168" s="296" t="s">
        <v>294</v>
      </c>
      <c r="D168" s="296">
        <v>3</v>
      </c>
      <c r="E168" s="439"/>
      <c r="F168" s="440">
        <f t="shared" si="1"/>
        <v>0</v>
      </c>
    </row>
    <row r="169" spans="1:6" x14ac:dyDescent="0.25">
      <c r="A169" s="453" t="s">
        <v>64</v>
      </c>
      <c r="B169" s="463" t="s">
        <v>961</v>
      </c>
      <c r="C169" s="296" t="s">
        <v>294</v>
      </c>
      <c r="D169" s="296">
        <v>9</v>
      </c>
      <c r="E169" s="439"/>
      <c r="F169" s="440">
        <f t="shared" si="1"/>
        <v>0</v>
      </c>
    </row>
    <row r="170" spans="1:6" x14ac:dyDescent="0.25">
      <c r="A170" s="453" t="s">
        <v>963</v>
      </c>
      <c r="B170" s="463" t="s">
        <v>1571</v>
      </c>
      <c r="C170" s="296" t="s">
        <v>294</v>
      </c>
      <c r="D170" s="296">
        <v>4</v>
      </c>
      <c r="E170" s="439"/>
      <c r="F170" s="440">
        <f t="shared" si="1"/>
        <v>0</v>
      </c>
    </row>
    <row r="171" spans="1:6" ht="13" x14ac:dyDescent="0.3">
      <c r="A171" s="294"/>
      <c r="B171" s="303"/>
      <c r="C171" s="296"/>
      <c r="D171" s="296"/>
      <c r="E171" s="337"/>
      <c r="F171" s="440"/>
    </row>
    <row r="172" spans="1:6" ht="13" x14ac:dyDescent="0.25">
      <c r="A172" s="294"/>
      <c r="B172" s="295" t="s">
        <v>76</v>
      </c>
      <c r="C172" s="296"/>
      <c r="D172" s="296"/>
      <c r="E172" s="334"/>
      <c r="F172" s="440"/>
    </row>
    <row r="173" spans="1:6" x14ac:dyDescent="0.25">
      <c r="A173" s="294"/>
      <c r="B173" s="304"/>
      <c r="C173" s="296"/>
      <c r="D173" s="296"/>
      <c r="E173" s="334"/>
      <c r="F173" s="440"/>
    </row>
    <row r="174" spans="1:6" ht="50" x14ac:dyDescent="0.25">
      <c r="A174" s="294"/>
      <c r="B174" s="339" t="s">
        <v>1127</v>
      </c>
      <c r="C174" s="296"/>
      <c r="D174" s="296"/>
      <c r="E174" s="334"/>
      <c r="F174" s="440"/>
    </row>
    <row r="175" spans="1:6" x14ac:dyDescent="0.25">
      <c r="A175" s="294"/>
      <c r="B175" s="303"/>
      <c r="C175" s="296"/>
      <c r="D175" s="296"/>
      <c r="E175" s="334"/>
      <c r="F175" s="440"/>
    </row>
    <row r="176" spans="1:6" x14ac:dyDescent="0.25">
      <c r="A176" s="294" t="s">
        <v>165</v>
      </c>
      <c r="B176" s="454" t="s">
        <v>281</v>
      </c>
      <c r="C176" s="296" t="s">
        <v>294</v>
      </c>
      <c r="D176" s="296">
        <v>3</v>
      </c>
      <c r="E176" s="439"/>
      <c r="F176" s="440">
        <f>D176*E176</f>
        <v>0</v>
      </c>
    </row>
    <row r="177" spans="1:6" x14ac:dyDescent="0.25">
      <c r="A177" s="294" t="s">
        <v>1</v>
      </c>
      <c r="B177" s="303" t="s">
        <v>21</v>
      </c>
      <c r="C177" s="296" t="s">
        <v>294</v>
      </c>
      <c r="D177" s="296">
        <v>3</v>
      </c>
      <c r="E177" s="439"/>
      <c r="F177" s="440">
        <f>D177*E177</f>
        <v>0</v>
      </c>
    </row>
    <row r="178" spans="1:6" x14ac:dyDescent="0.25">
      <c r="A178" s="294" t="s">
        <v>297</v>
      </c>
      <c r="B178" s="336" t="s">
        <v>1033</v>
      </c>
      <c r="C178" s="296" t="s">
        <v>294</v>
      </c>
      <c r="D178" s="296">
        <v>9</v>
      </c>
      <c r="E178" s="439"/>
      <c r="F178" s="440">
        <f>D178*E178</f>
        <v>0</v>
      </c>
    </row>
    <row r="179" spans="1:6" ht="13" x14ac:dyDescent="0.25">
      <c r="A179" s="294"/>
      <c r="B179" s="311"/>
      <c r="C179" s="296"/>
      <c r="D179" s="296"/>
      <c r="E179" s="334"/>
      <c r="F179" s="440"/>
    </row>
    <row r="180" spans="1:6" ht="26" x14ac:dyDescent="0.3">
      <c r="A180" s="294"/>
      <c r="B180" s="311" t="s">
        <v>104</v>
      </c>
      <c r="C180" s="296"/>
      <c r="D180" s="350"/>
      <c r="E180" s="337"/>
      <c r="F180" s="440"/>
    </row>
    <row r="181" spans="1:6" ht="13" x14ac:dyDescent="0.3">
      <c r="A181" s="294"/>
      <c r="B181" s="303"/>
      <c r="C181" s="296"/>
      <c r="D181" s="350"/>
      <c r="E181" s="337"/>
      <c r="F181" s="440"/>
    </row>
    <row r="182" spans="1:6" ht="25" x14ac:dyDescent="0.3">
      <c r="A182" s="294"/>
      <c r="B182" s="304" t="s">
        <v>1128</v>
      </c>
      <c r="C182" s="296"/>
      <c r="D182" s="350"/>
      <c r="E182" s="337"/>
      <c r="F182" s="440"/>
    </row>
    <row r="183" spans="1:6" ht="13" x14ac:dyDescent="0.3">
      <c r="A183" s="294"/>
      <c r="B183" s="303"/>
      <c r="C183" s="296"/>
      <c r="D183" s="350"/>
      <c r="E183" s="337"/>
      <c r="F183" s="696"/>
    </row>
    <row r="184" spans="1:6" x14ac:dyDescent="0.25">
      <c r="A184" s="294" t="s">
        <v>724</v>
      </c>
      <c r="B184" s="454" t="s">
        <v>1580</v>
      </c>
      <c r="C184" s="296" t="s">
        <v>294</v>
      </c>
      <c r="D184" s="350">
        <v>2</v>
      </c>
      <c r="E184" s="439"/>
      <c r="F184" s="440">
        <f>D184*E184</f>
        <v>0</v>
      </c>
    </row>
    <row r="185" spans="1:6" x14ac:dyDescent="0.25">
      <c r="A185" s="294"/>
      <c r="B185" s="303"/>
      <c r="C185" s="296"/>
      <c r="D185" s="350"/>
      <c r="E185" s="439"/>
      <c r="F185" s="440"/>
    </row>
    <row r="186" spans="1:6" ht="41.25" customHeight="1" x14ac:dyDescent="0.3">
      <c r="A186" s="294"/>
      <c r="B186" s="304" t="s">
        <v>1129</v>
      </c>
      <c r="C186" s="296"/>
      <c r="D186" s="350"/>
      <c r="E186" s="337"/>
      <c r="F186" s="440"/>
    </row>
    <row r="187" spans="1:6" ht="17.25" customHeight="1" x14ac:dyDescent="0.25">
      <c r="A187" s="294" t="s">
        <v>724</v>
      </c>
      <c r="B187" s="454" t="s">
        <v>1581</v>
      </c>
      <c r="C187" s="296" t="s">
        <v>294</v>
      </c>
      <c r="D187" s="350">
        <v>2</v>
      </c>
      <c r="E187" s="439"/>
      <c r="F187" s="440">
        <f>D187*E187</f>
        <v>0</v>
      </c>
    </row>
    <row r="188" spans="1:6" x14ac:dyDescent="0.25">
      <c r="A188" s="294"/>
      <c r="B188" s="303"/>
      <c r="C188" s="296"/>
      <c r="D188" s="350"/>
      <c r="E188" s="338"/>
      <c r="F188" s="440"/>
    </row>
    <row r="189" spans="1:6" ht="13" x14ac:dyDescent="0.3">
      <c r="A189" s="294"/>
      <c r="B189" s="311" t="s">
        <v>171</v>
      </c>
      <c r="C189" s="296"/>
      <c r="D189" s="296"/>
      <c r="E189" s="337"/>
      <c r="F189" s="440"/>
    </row>
    <row r="190" spans="1:6" ht="13" x14ac:dyDescent="0.3">
      <c r="A190" s="294"/>
      <c r="B190" s="311"/>
      <c r="C190" s="296"/>
      <c r="D190" s="296"/>
      <c r="E190" s="337"/>
      <c r="F190" s="440"/>
    </row>
    <row r="191" spans="1:6" ht="37.5" x14ac:dyDescent="0.25">
      <c r="A191" s="331" t="s">
        <v>1134</v>
      </c>
      <c r="B191" s="454" t="s">
        <v>876</v>
      </c>
      <c r="C191" s="296" t="s">
        <v>294</v>
      </c>
      <c r="D191" s="296">
        <v>3</v>
      </c>
      <c r="E191" s="352"/>
      <c r="F191" s="440">
        <f t="shared" ref="F191" si="2">D191*E191</f>
        <v>0</v>
      </c>
    </row>
    <row r="192" spans="1:6" ht="13" x14ac:dyDescent="0.25">
      <c r="A192" s="331"/>
      <c r="B192" s="295"/>
      <c r="C192" s="296"/>
      <c r="D192" s="296"/>
      <c r="E192" s="352"/>
      <c r="F192" s="440"/>
    </row>
    <row r="193" spans="1:6" ht="87.5" x14ac:dyDescent="0.25">
      <c r="A193" s="331" t="s">
        <v>1135</v>
      </c>
      <c r="B193" s="959" t="s">
        <v>1591</v>
      </c>
      <c r="C193" s="296" t="s">
        <v>67</v>
      </c>
      <c r="D193" s="296">
        <v>1</v>
      </c>
      <c r="E193" s="441"/>
      <c r="F193" s="440">
        <f t="shared" ref="F193:F194" si="3">D193*E193</f>
        <v>0</v>
      </c>
    </row>
    <row r="194" spans="1:6" x14ac:dyDescent="0.25">
      <c r="A194" s="331"/>
      <c r="B194" s="303"/>
      <c r="C194" s="296"/>
      <c r="D194" s="296"/>
      <c r="E194" s="352"/>
      <c r="F194" s="440">
        <f t="shared" si="3"/>
        <v>0</v>
      </c>
    </row>
    <row r="195" spans="1:6" x14ac:dyDescent="0.25">
      <c r="A195" s="331"/>
      <c r="B195" s="303"/>
      <c r="C195" s="296"/>
      <c r="D195" s="296"/>
      <c r="E195" s="352"/>
      <c r="F195" s="440"/>
    </row>
    <row r="196" spans="1:6" ht="13" thickBot="1" x14ac:dyDescent="0.3">
      <c r="A196" s="320"/>
      <c r="B196" s="321"/>
      <c r="C196" s="322"/>
      <c r="D196" s="322" t="s">
        <v>119</v>
      </c>
      <c r="E196" s="323"/>
      <c r="F196" s="443">
        <f>SUM(F163:F195)</f>
        <v>0</v>
      </c>
    </row>
    <row r="197" spans="1:6" ht="26.5" thickBot="1" x14ac:dyDescent="0.3">
      <c r="A197" s="800" t="s">
        <v>72</v>
      </c>
      <c r="B197" s="801" t="s">
        <v>73</v>
      </c>
      <c r="C197" s="801" t="s">
        <v>74</v>
      </c>
      <c r="D197" s="801" t="s">
        <v>75</v>
      </c>
      <c r="E197" s="821" t="s">
        <v>1446</v>
      </c>
      <c r="F197" s="830" t="s">
        <v>1443</v>
      </c>
    </row>
    <row r="198" spans="1:6" ht="13" x14ac:dyDescent="0.3">
      <c r="A198" s="44"/>
      <c r="B198" s="349"/>
      <c r="C198" s="41"/>
      <c r="D198" s="41"/>
      <c r="E198" s="334"/>
      <c r="F198" s="696"/>
    </row>
    <row r="199" spans="1:6" ht="13" x14ac:dyDescent="0.3">
      <c r="A199" s="294"/>
      <c r="B199" s="311"/>
      <c r="C199" s="296"/>
      <c r="D199" s="296"/>
      <c r="E199" s="337"/>
      <c r="F199" s="440"/>
    </row>
    <row r="200" spans="1:6" ht="50" x14ac:dyDescent="0.25">
      <c r="A200" s="331" t="s">
        <v>1143</v>
      </c>
      <c r="B200" s="303" t="s">
        <v>877</v>
      </c>
      <c r="C200" s="296" t="s">
        <v>66</v>
      </c>
      <c r="D200" s="296">
        <v>56</v>
      </c>
      <c r="E200" s="352"/>
      <c r="F200" s="440">
        <f t="shared" ref="F200" si="4">D200*E200</f>
        <v>0</v>
      </c>
    </row>
    <row r="201" spans="1:6" ht="13" x14ac:dyDescent="0.3">
      <c r="A201" s="331"/>
      <c r="B201" s="303"/>
      <c r="C201" s="296"/>
      <c r="D201" s="296"/>
      <c r="E201" s="337"/>
      <c r="F201" s="440"/>
    </row>
    <row r="202" spans="1:6" ht="75" x14ac:dyDescent="0.25">
      <c r="A202" s="331" t="s">
        <v>1154</v>
      </c>
      <c r="B202" s="303" t="s">
        <v>879</v>
      </c>
      <c r="C202" s="296" t="s">
        <v>294</v>
      </c>
      <c r="D202" s="296">
        <v>2</v>
      </c>
      <c r="E202" s="352"/>
      <c r="F202" s="440">
        <f>D202*E202</f>
        <v>0</v>
      </c>
    </row>
    <row r="203" spans="1:6" x14ac:dyDescent="0.25">
      <c r="A203" s="331"/>
      <c r="B203" s="373"/>
      <c r="C203" s="296"/>
      <c r="D203" s="296"/>
      <c r="E203" s="441"/>
      <c r="F203" s="440"/>
    </row>
    <row r="204" spans="1:6" x14ac:dyDescent="0.25">
      <c r="A204" s="331"/>
      <c r="B204" s="303"/>
      <c r="C204" s="296"/>
      <c r="D204" s="296"/>
      <c r="E204" s="352"/>
      <c r="F204" s="440"/>
    </row>
    <row r="205" spans="1:6" x14ac:dyDescent="0.25">
      <c r="A205" s="331"/>
      <c r="B205" s="303"/>
      <c r="C205" s="296"/>
      <c r="D205" s="296"/>
      <c r="E205" s="352"/>
      <c r="F205" s="440"/>
    </row>
    <row r="206" spans="1:6" x14ac:dyDescent="0.25">
      <c r="A206" s="331"/>
      <c r="B206" s="303"/>
      <c r="C206" s="296"/>
      <c r="D206" s="296"/>
      <c r="E206" s="352"/>
      <c r="F206" s="440"/>
    </row>
    <row r="207" spans="1:6" x14ac:dyDescent="0.25">
      <c r="A207" s="331"/>
      <c r="B207" s="303"/>
      <c r="C207" s="296"/>
      <c r="D207" s="296"/>
      <c r="E207" s="352"/>
      <c r="F207" s="440"/>
    </row>
    <row r="208" spans="1:6" ht="13" x14ac:dyDescent="0.3">
      <c r="A208" s="331"/>
      <c r="B208" s="303"/>
      <c r="C208" s="296"/>
      <c r="D208" s="296"/>
      <c r="E208" s="337"/>
      <c r="F208" s="440"/>
    </row>
    <row r="209" spans="1:6" x14ac:dyDescent="0.25">
      <c r="A209" s="331"/>
      <c r="B209" s="303"/>
      <c r="C209" s="296"/>
      <c r="D209" s="296"/>
      <c r="E209" s="352"/>
      <c r="F209" s="440"/>
    </row>
    <row r="210" spans="1:6" ht="13" x14ac:dyDescent="0.3">
      <c r="A210" s="294"/>
      <c r="B210" s="304"/>
      <c r="C210" s="296"/>
      <c r="D210" s="350"/>
      <c r="E210" s="337"/>
      <c r="F210" s="440"/>
    </row>
    <row r="211" spans="1:6" ht="13" x14ac:dyDescent="0.3">
      <c r="A211" s="294"/>
      <c r="B211" s="303"/>
      <c r="C211" s="296"/>
      <c r="D211" s="350"/>
      <c r="E211" s="337"/>
      <c r="F211" s="440"/>
    </row>
    <row r="212" spans="1:6" ht="13" x14ac:dyDescent="0.3">
      <c r="A212" s="294"/>
      <c r="B212" s="303"/>
      <c r="C212" s="296"/>
      <c r="D212" s="350"/>
      <c r="E212" s="337"/>
      <c r="F212" s="440"/>
    </row>
    <row r="213" spans="1:6" ht="13" x14ac:dyDescent="0.3">
      <c r="A213" s="294"/>
      <c r="B213" s="303"/>
      <c r="C213" s="296"/>
      <c r="D213" s="350"/>
      <c r="E213" s="337"/>
      <c r="F213" s="440"/>
    </row>
    <row r="214" spans="1:6" ht="13" x14ac:dyDescent="0.3">
      <c r="A214" s="294"/>
      <c r="B214" s="303"/>
      <c r="C214" s="296"/>
      <c r="D214" s="350"/>
      <c r="E214" s="337"/>
      <c r="F214" s="440"/>
    </row>
    <row r="215" spans="1:6" ht="13" x14ac:dyDescent="0.3">
      <c r="A215" s="294"/>
      <c r="B215" s="303"/>
      <c r="C215" s="296"/>
      <c r="D215" s="350"/>
      <c r="E215" s="337"/>
      <c r="F215" s="440"/>
    </row>
    <row r="216" spans="1:6" ht="13" x14ac:dyDescent="0.3">
      <c r="A216" s="294"/>
      <c r="B216" s="311"/>
      <c r="C216" s="296"/>
      <c r="D216" s="350"/>
      <c r="E216" s="337"/>
      <c r="F216" s="440"/>
    </row>
    <row r="217" spans="1:6" ht="13" x14ac:dyDescent="0.3">
      <c r="A217" s="294"/>
      <c r="B217" s="304"/>
      <c r="C217" s="296"/>
      <c r="D217" s="350"/>
      <c r="E217" s="337"/>
      <c r="F217" s="440"/>
    </row>
    <row r="218" spans="1:6" ht="13" x14ac:dyDescent="0.3">
      <c r="A218" s="294"/>
      <c r="B218" s="304"/>
      <c r="C218" s="296"/>
      <c r="D218" s="350"/>
      <c r="E218" s="337"/>
      <c r="F218" s="440"/>
    </row>
    <row r="219" spans="1:6" ht="13" x14ac:dyDescent="0.3">
      <c r="A219" s="294"/>
      <c r="B219" s="303"/>
      <c r="C219" s="296"/>
      <c r="D219" s="350"/>
      <c r="E219" s="337"/>
      <c r="F219" s="440"/>
    </row>
    <row r="220" spans="1:6" ht="13" x14ac:dyDescent="0.3">
      <c r="A220" s="294"/>
      <c r="B220" s="303"/>
      <c r="C220" s="296"/>
      <c r="D220" s="350"/>
      <c r="E220" s="337"/>
      <c r="F220" s="440"/>
    </row>
    <row r="221" spans="1:6" ht="13" x14ac:dyDescent="0.3">
      <c r="A221" s="294"/>
      <c r="B221" s="303"/>
      <c r="C221" s="296"/>
      <c r="D221" s="350"/>
      <c r="E221" s="337"/>
      <c r="F221" s="440"/>
    </row>
    <row r="222" spans="1:6" ht="13" x14ac:dyDescent="0.3">
      <c r="A222" s="294"/>
      <c r="B222" s="309"/>
      <c r="C222" s="296"/>
      <c r="D222" s="296"/>
      <c r="E222" s="337"/>
      <c r="F222" s="440"/>
    </row>
    <row r="223" spans="1:6" ht="13" x14ac:dyDescent="0.3">
      <c r="A223" s="294"/>
      <c r="B223" s="311"/>
      <c r="C223" s="296"/>
      <c r="D223" s="296"/>
      <c r="E223" s="337"/>
      <c r="F223" s="440"/>
    </row>
    <row r="224" spans="1:6" ht="13" x14ac:dyDescent="0.3">
      <c r="A224" s="294"/>
      <c r="B224" s="311"/>
      <c r="C224" s="296"/>
      <c r="D224" s="296"/>
      <c r="E224" s="337"/>
      <c r="F224" s="440"/>
    </row>
    <row r="225" spans="1:6" ht="13" x14ac:dyDescent="0.3">
      <c r="A225" s="331"/>
      <c r="B225" s="303"/>
      <c r="C225" s="296"/>
      <c r="D225" s="296"/>
      <c r="E225" s="337"/>
      <c r="F225" s="440"/>
    </row>
    <row r="226" spans="1:6" ht="13" thickBot="1" x14ac:dyDescent="0.3">
      <c r="A226" s="320"/>
      <c r="B226" s="321"/>
      <c r="C226" s="322"/>
      <c r="D226" s="322" t="s">
        <v>119</v>
      </c>
      <c r="E226" s="323"/>
      <c r="F226" s="443">
        <f>SUM(F200:F225)</f>
        <v>0</v>
      </c>
    </row>
    <row r="227" spans="1:6" ht="26.5" thickBot="1" x14ac:dyDescent="0.3">
      <c r="A227" s="800" t="s">
        <v>72</v>
      </c>
      <c r="B227" s="801" t="s">
        <v>73</v>
      </c>
      <c r="C227" s="801" t="s">
        <v>74</v>
      </c>
      <c r="D227" s="801" t="s">
        <v>75</v>
      </c>
      <c r="E227" s="821" t="s">
        <v>1446</v>
      </c>
      <c r="F227" s="830" t="s">
        <v>1443</v>
      </c>
    </row>
    <row r="228" spans="1:6" x14ac:dyDescent="0.25">
      <c r="A228" s="294"/>
      <c r="B228" s="303"/>
      <c r="C228" s="303"/>
      <c r="D228" s="303"/>
      <c r="E228" s="297"/>
      <c r="F228" s="440"/>
    </row>
    <row r="229" spans="1:6" ht="13" x14ac:dyDescent="0.25">
      <c r="A229" s="294"/>
      <c r="B229" s="311" t="s">
        <v>88</v>
      </c>
      <c r="C229" s="303"/>
      <c r="D229" s="303"/>
      <c r="E229" s="297"/>
      <c r="F229" s="440"/>
    </row>
    <row r="230" spans="1:6" x14ac:dyDescent="0.25">
      <c r="A230" s="294"/>
      <c r="B230" s="303"/>
      <c r="C230" s="303"/>
      <c r="D230" s="303"/>
      <c r="E230" s="297"/>
      <c r="F230" s="440"/>
    </row>
    <row r="231" spans="1:6" x14ac:dyDescent="0.25">
      <c r="A231" s="294"/>
      <c r="B231" s="303" t="s">
        <v>245</v>
      </c>
      <c r="C231" s="303"/>
      <c r="D231" s="303"/>
      <c r="E231" s="297"/>
      <c r="F231" s="440">
        <f>F41</f>
        <v>0</v>
      </c>
    </row>
    <row r="232" spans="1:6" x14ac:dyDescent="0.25">
      <c r="A232" s="294"/>
      <c r="B232" s="303"/>
      <c r="C232" s="303"/>
      <c r="D232" s="303"/>
      <c r="E232" s="297"/>
      <c r="F232" s="440"/>
    </row>
    <row r="233" spans="1:6" x14ac:dyDescent="0.25">
      <c r="A233" s="294"/>
      <c r="B233" s="303" t="s">
        <v>15</v>
      </c>
      <c r="C233" s="303"/>
      <c r="D233" s="303"/>
      <c r="E233" s="297"/>
      <c r="F233" s="440">
        <f>F77</f>
        <v>0</v>
      </c>
    </row>
    <row r="234" spans="1:6" ht="13" x14ac:dyDescent="0.25">
      <c r="A234" s="294"/>
      <c r="B234" s="295"/>
      <c r="C234" s="303"/>
      <c r="D234" s="303"/>
      <c r="E234" s="297"/>
      <c r="F234" s="440"/>
    </row>
    <row r="235" spans="1:6" x14ac:dyDescent="0.25">
      <c r="A235" s="294"/>
      <c r="B235" s="303" t="s">
        <v>16</v>
      </c>
      <c r="C235" s="303"/>
      <c r="D235" s="303"/>
      <c r="E235" s="297"/>
      <c r="F235" s="440">
        <f>F116</f>
        <v>0</v>
      </c>
    </row>
    <row r="236" spans="1:6" x14ac:dyDescent="0.25">
      <c r="A236" s="294"/>
      <c r="B236" s="304"/>
      <c r="C236" s="303"/>
      <c r="D236" s="303"/>
      <c r="E236" s="297"/>
      <c r="F236" s="440"/>
    </row>
    <row r="237" spans="1:6" x14ac:dyDescent="0.25">
      <c r="A237" s="294"/>
      <c r="B237" s="303" t="s">
        <v>17</v>
      </c>
      <c r="C237" s="303"/>
      <c r="D237" s="303"/>
      <c r="E237" s="297"/>
      <c r="F237" s="440">
        <f>F160</f>
        <v>0</v>
      </c>
    </row>
    <row r="238" spans="1:6" x14ac:dyDescent="0.25">
      <c r="A238" s="294"/>
      <c r="B238" s="303"/>
      <c r="C238" s="303"/>
      <c r="D238" s="303"/>
      <c r="E238" s="297"/>
      <c r="F238" s="440"/>
    </row>
    <row r="239" spans="1:6" x14ac:dyDescent="0.25">
      <c r="A239" s="294"/>
      <c r="B239" s="303" t="s">
        <v>10</v>
      </c>
      <c r="C239" s="303"/>
      <c r="D239" s="303"/>
      <c r="E239" s="297"/>
      <c r="F239" s="440">
        <f>F196</f>
        <v>0</v>
      </c>
    </row>
    <row r="240" spans="1:6" x14ac:dyDescent="0.25">
      <c r="A240" s="294"/>
      <c r="B240" s="304"/>
      <c r="C240" s="303"/>
      <c r="D240" s="303"/>
      <c r="E240" s="297"/>
      <c r="F240" s="440"/>
    </row>
    <row r="241" spans="1:6" x14ac:dyDescent="0.25">
      <c r="A241" s="294"/>
      <c r="B241" s="303" t="s">
        <v>1155</v>
      </c>
      <c r="C241" s="303"/>
      <c r="D241" s="303"/>
      <c r="E241" s="297"/>
      <c r="F241" s="440">
        <f>F226</f>
        <v>0</v>
      </c>
    </row>
    <row r="242" spans="1:6" x14ac:dyDescent="0.25">
      <c r="A242" s="294"/>
      <c r="B242" s="303"/>
      <c r="C242" s="303"/>
      <c r="D242" s="341"/>
      <c r="E242" s="297"/>
      <c r="F242" s="440"/>
    </row>
    <row r="243" spans="1:6" x14ac:dyDescent="0.25">
      <c r="A243" s="294"/>
      <c r="B243" s="303"/>
      <c r="C243" s="303"/>
      <c r="D243" s="303"/>
      <c r="E243" s="297"/>
      <c r="F243" s="440"/>
    </row>
    <row r="244" spans="1:6" ht="13" x14ac:dyDescent="0.25">
      <c r="A244" s="294"/>
      <c r="B244" s="295"/>
      <c r="C244" s="303"/>
      <c r="D244" s="303"/>
      <c r="E244" s="297"/>
      <c r="F244" s="440"/>
    </row>
    <row r="245" spans="1:6" x14ac:dyDescent="0.25">
      <c r="A245" s="294"/>
      <c r="B245" s="303"/>
      <c r="C245" s="303"/>
      <c r="D245" s="303"/>
      <c r="E245" s="297"/>
      <c r="F245" s="440"/>
    </row>
    <row r="246" spans="1:6" x14ac:dyDescent="0.25">
      <c r="A246" s="294"/>
      <c r="B246" s="304"/>
      <c r="C246" s="303"/>
      <c r="D246" s="303"/>
      <c r="E246" s="297"/>
      <c r="F246" s="440"/>
    </row>
    <row r="247" spans="1:6" x14ac:dyDescent="0.25">
      <c r="A247" s="294"/>
      <c r="B247" s="303"/>
      <c r="C247" s="303"/>
      <c r="D247" s="303"/>
      <c r="E247" s="297"/>
      <c r="F247" s="440"/>
    </row>
    <row r="248" spans="1:6" x14ac:dyDescent="0.25">
      <c r="A248" s="294"/>
      <c r="B248" s="303"/>
      <c r="C248" s="303"/>
      <c r="D248" s="341"/>
      <c r="E248" s="297"/>
      <c r="F248" s="440"/>
    </row>
    <row r="249" spans="1:6" x14ac:dyDescent="0.25">
      <c r="A249" s="294"/>
      <c r="B249" s="303"/>
      <c r="C249" s="303"/>
      <c r="D249" s="303"/>
      <c r="E249" s="297"/>
      <c r="F249" s="440"/>
    </row>
    <row r="250" spans="1:6" ht="13" x14ac:dyDescent="0.25">
      <c r="A250" s="294"/>
      <c r="B250" s="311"/>
      <c r="C250" s="303"/>
      <c r="D250" s="303"/>
      <c r="E250" s="297"/>
      <c r="F250" s="440"/>
    </row>
    <row r="251" spans="1:6" x14ac:dyDescent="0.25">
      <c r="A251" s="294"/>
      <c r="B251" s="336"/>
      <c r="C251" s="303"/>
      <c r="D251" s="303"/>
      <c r="E251" s="297"/>
      <c r="F251" s="440"/>
    </row>
    <row r="252" spans="1:6" ht="13" x14ac:dyDescent="0.25">
      <c r="A252" s="294"/>
      <c r="B252" s="311"/>
      <c r="C252" s="303"/>
      <c r="D252" s="303"/>
      <c r="E252" s="297"/>
      <c r="F252" s="440"/>
    </row>
    <row r="253" spans="1:6" x14ac:dyDescent="0.25">
      <c r="A253" s="294"/>
      <c r="B253" s="336"/>
      <c r="C253" s="303"/>
      <c r="D253" s="303"/>
      <c r="E253" s="297"/>
      <c r="F253" s="440"/>
    </row>
    <row r="254" spans="1:6" ht="13" x14ac:dyDescent="0.25">
      <c r="A254" s="294"/>
      <c r="B254" s="311"/>
      <c r="C254" s="303"/>
      <c r="D254" s="303"/>
      <c r="E254" s="297"/>
      <c r="F254" s="440"/>
    </row>
    <row r="255" spans="1:6" ht="13" x14ac:dyDescent="0.25">
      <c r="A255" s="294"/>
      <c r="B255" s="311"/>
      <c r="C255" s="303"/>
      <c r="D255" s="303"/>
      <c r="E255" s="297"/>
      <c r="F255" s="440"/>
    </row>
    <row r="256" spans="1:6" ht="13" x14ac:dyDescent="0.25">
      <c r="A256" s="294"/>
      <c r="B256" s="311"/>
      <c r="C256" s="303"/>
      <c r="D256" s="303"/>
      <c r="E256" s="297"/>
      <c r="F256" s="440"/>
    </row>
    <row r="257" spans="1:6" x14ac:dyDescent="0.25">
      <c r="A257" s="294"/>
      <c r="B257" s="304"/>
      <c r="C257" s="303"/>
      <c r="D257" s="303"/>
      <c r="E257" s="297"/>
      <c r="F257" s="440"/>
    </row>
    <row r="258" spans="1:6" x14ac:dyDescent="0.25">
      <c r="A258" s="294"/>
      <c r="B258" s="336"/>
      <c r="C258" s="303"/>
      <c r="D258" s="303"/>
      <c r="E258" s="297"/>
      <c r="F258" s="440"/>
    </row>
    <row r="259" spans="1:6" x14ac:dyDescent="0.25">
      <c r="A259" s="294"/>
      <c r="B259" s="336"/>
      <c r="C259" s="303"/>
      <c r="D259" s="303"/>
      <c r="E259" s="297"/>
      <c r="F259" s="440"/>
    </row>
    <row r="260" spans="1:6" x14ac:dyDescent="0.25">
      <c r="A260" s="294"/>
      <c r="B260" s="336"/>
      <c r="C260" s="303"/>
      <c r="D260" s="303"/>
      <c r="E260" s="297"/>
      <c r="F260" s="440"/>
    </row>
    <row r="261" spans="1:6" x14ac:dyDescent="0.25">
      <c r="A261" s="294"/>
      <c r="B261" s="336"/>
      <c r="C261" s="303"/>
      <c r="D261" s="303"/>
      <c r="E261" s="297"/>
      <c r="F261" s="440"/>
    </row>
    <row r="262" spans="1:6" x14ac:dyDescent="0.25">
      <c r="A262" s="294"/>
      <c r="B262" s="336"/>
      <c r="C262" s="303"/>
      <c r="D262" s="303"/>
      <c r="E262" s="297"/>
      <c r="F262" s="440"/>
    </row>
    <row r="263" spans="1:6" x14ac:dyDescent="0.25">
      <c r="A263" s="294"/>
      <c r="B263" s="336"/>
      <c r="C263" s="303"/>
      <c r="D263" s="303"/>
      <c r="E263" s="297"/>
      <c r="F263" s="440"/>
    </row>
    <row r="264" spans="1:6" x14ac:dyDescent="0.25">
      <c r="A264" s="294"/>
      <c r="B264" s="336"/>
      <c r="C264" s="303"/>
      <c r="D264" s="303"/>
      <c r="E264" s="297"/>
      <c r="F264" s="440"/>
    </row>
    <row r="265" spans="1:6" x14ac:dyDescent="0.25">
      <c r="A265" s="294"/>
      <c r="B265" s="336"/>
      <c r="C265" s="303"/>
      <c r="D265" s="303"/>
      <c r="E265" s="297"/>
      <c r="F265" s="440"/>
    </row>
    <row r="266" spans="1:6" x14ac:dyDescent="0.25">
      <c r="A266" s="294"/>
      <c r="B266" s="336"/>
      <c r="C266" s="303"/>
      <c r="D266" s="303"/>
      <c r="E266" s="297"/>
      <c r="F266" s="440"/>
    </row>
    <row r="267" spans="1:6" x14ac:dyDescent="0.25">
      <c r="A267" s="294"/>
      <c r="B267" s="336"/>
      <c r="C267" s="303"/>
      <c r="D267" s="303"/>
      <c r="E267" s="297"/>
      <c r="F267" s="440"/>
    </row>
    <row r="268" spans="1:6" x14ac:dyDescent="0.25">
      <c r="A268" s="294"/>
      <c r="B268" s="336"/>
      <c r="C268" s="303"/>
      <c r="D268" s="303"/>
      <c r="E268" s="297"/>
      <c r="F268" s="440"/>
    </row>
    <row r="269" spans="1:6" x14ac:dyDescent="0.25">
      <c r="A269" s="294"/>
      <c r="B269" s="336"/>
      <c r="C269" s="303"/>
      <c r="D269" s="303"/>
      <c r="E269" s="297"/>
      <c r="F269" s="440"/>
    </row>
    <row r="270" spans="1:6" ht="13" x14ac:dyDescent="0.25">
      <c r="A270" s="294"/>
      <c r="B270" s="311"/>
      <c r="C270" s="303"/>
      <c r="D270" s="303"/>
      <c r="E270" s="297"/>
      <c r="F270" s="440"/>
    </row>
    <row r="271" spans="1:6" x14ac:dyDescent="0.25">
      <c r="A271" s="294"/>
      <c r="B271" s="336"/>
      <c r="C271" s="303"/>
      <c r="D271" s="303"/>
      <c r="E271" s="297"/>
      <c r="F271" s="440"/>
    </row>
    <row r="272" spans="1:6" x14ac:dyDescent="0.25">
      <c r="A272" s="294"/>
      <c r="B272" s="304"/>
      <c r="C272" s="303"/>
      <c r="D272" s="303"/>
      <c r="E272" s="297"/>
      <c r="F272" s="440"/>
    </row>
    <row r="273" spans="1:6" x14ac:dyDescent="0.25">
      <c r="A273" s="294"/>
      <c r="B273" s="336"/>
      <c r="C273" s="303"/>
      <c r="D273" s="303"/>
      <c r="E273" s="297"/>
      <c r="F273" s="440"/>
    </row>
    <row r="274" spans="1:6" x14ac:dyDescent="0.25">
      <c r="A274" s="294"/>
      <c r="B274" s="336"/>
      <c r="C274" s="303"/>
      <c r="D274" s="303"/>
      <c r="E274" s="297"/>
      <c r="F274" s="440"/>
    </row>
    <row r="275" spans="1:6" x14ac:dyDescent="0.25">
      <c r="A275" s="294"/>
      <c r="B275" s="336"/>
      <c r="C275" s="303"/>
      <c r="D275" s="303"/>
      <c r="E275" s="297"/>
      <c r="F275" s="440"/>
    </row>
    <row r="276" spans="1:6" x14ac:dyDescent="0.25">
      <c r="A276" s="342"/>
      <c r="B276" s="43"/>
      <c r="C276" s="41"/>
      <c r="D276" s="41"/>
      <c r="E276" s="343"/>
      <c r="F276" s="699"/>
    </row>
    <row r="277" spans="1:6" ht="13" thickBot="1" x14ac:dyDescent="0.3">
      <c r="A277" s="320"/>
      <c r="B277" s="321"/>
      <c r="C277" s="322"/>
      <c r="D277" s="322" t="s">
        <v>89</v>
      </c>
      <c r="E277" s="323"/>
      <c r="F277" s="443">
        <f>SUM(F229:F255)</f>
        <v>0</v>
      </c>
    </row>
    <row r="278" spans="1:6" x14ac:dyDescent="0.25">
      <c r="E278" s="345"/>
      <c r="F278" s="697"/>
    </row>
    <row r="279" spans="1:6" x14ac:dyDescent="0.25">
      <c r="E279" s="345"/>
      <c r="F279" s="697"/>
    </row>
    <row r="280" spans="1:6" x14ac:dyDescent="0.25">
      <c r="E280" s="345"/>
      <c r="F280" s="697"/>
    </row>
    <row r="281" spans="1:6" x14ac:dyDescent="0.25">
      <c r="E281" s="345"/>
      <c r="F281" s="697"/>
    </row>
    <row r="282" spans="1:6" x14ac:dyDescent="0.25">
      <c r="E282" s="345"/>
      <c r="F282" s="697"/>
    </row>
    <row r="283" spans="1:6" x14ac:dyDescent="0.25">
      <c r="A283" s="6"/>
      <c r="B283" s="1"/>
      <c r="C283" s="4"/>
      <c r="D283" s="4"/>
      <c r="E283" s="346"/>
      <c r="F283" s="698"/>
    </row>
    <row r="284" spans="1:6" x14ac:dyDescent="0.25">
      <c r="E284" s="345"/>
      <c r="F284" s="697"/>
    </row>
    <row r="285" spans="1:6" x14ac:dyDescent="0.25">
      <c r="E285" s="345"/>
      <c r="F285" s="697"/>
    </row>
    <row r="286" spans="1:6" x14ac:dyDescent="0.25">
      <c r="E286" s="345"/>
      <c r="F286" s="697"/>
    </row>
    <row r="287" spans="1:6" x14ac:dyDescent="0.25">
      <c r="E287" s="345"/>
      <c r="F287" s="697"/>
    </row>
    <row r="288" spans="1:6" x14ac:dyDescent="0.25">
      <c r="E288" s="345"/>
      <c r="F288" s="697"/>
    </row>
    <row r="289" spans="5:6" x14ac:dyDescent="0.25">
      <c r="E289" s="345"/>
      <c r="F289" s="697"/>
    </row>
    <row r="290" spans="5:6" x14ac:dyDescent="0.25">
      <c r="E290" s="345"/>
      <c r="F290" s="697"/>
    </row>
    <row r="291" spans="5:6" x14ac:dyDescent="0.25">
      <c r="E291" s="345"/>
      <c r="F291" s="697"/>
    </row>
    <row r="292" spans="5:6" x14ac:dyDescent="0.25">
      <c r="E292" s="345"/>
      <c r="F292" s="697"/>
    </row>
    <row r="293" spans="5:6" x14ac:dyDescent="0.25">
      <c r="E293" s="345"/>
      <c r="F293" s="697"/>
    </row>
    <row r="294" spans="5:6" x14ac:dyDescent="0.25">
      <c r="E294" s="345"/>
      <c r="F294" s="697"/>
    </row>
    <row r="295" spans="5:6" x14ac:dyDescent="0.25">
      <c r="E295" s="345"/>
      <c r="F295" s="697"/>
    </row>
    <row r="296" spans="5:6" x14ac:dyDescent="0.25">
      <c r="E296" s="345"/>
      <c r="F296" s="697"/>
    </row>
    <row r="297" spans="5:6" x14ac:dyDescent="0.25">
      <c r="E297" s="345"/>
      <c r="F297" s="697"/>
    </row>
    <row r="298" spans="5:6" x14ac:dyDescent="0.25">
      <c r="E298" s="345"/>
      <c r="F298" s="697"/>
    </row>
    <row r="299" spans="5:6" x14ac:dyDescent="0.25">
      <c r="E299" s="345"/>
      <c r="F299" s="697"/>
    </row>
    <row r="300" spans="5:6" x14ac:dyDescent="0.25">
      <c r="E300" s="345"/>
      <c r="F300" s="697"/>
    </row>
    <row r="301" spans="5:6" x14ac:dyDescent="0.25">
      <c r="E301" s="345"/>
      <c r="F301" s="697"/>
    </row>
    <row r="302" spans="5:6" x14ac:dyDescent="0.25">
      <c r="E302" s="345"/>
      <c r="F302" s="697"/>
    </row>
    <row r="303" spans="5:6" x14ac:dyDescent="0.25">
      <c r="E303" s="345"/>
      <c r="F303" s="697"/>
    </row>
    <row r="304" spans="5:6" x14ac:dyDescent="0.25">
      <c r="E304" s="345"/>
      <c r="F304" s="697"/>
    </row>
    <row r="305" spans="5:6" x14ac:dyDescent="0.25">
      <c r="E305" s="345"/>
      <c r="F305" s="697"/>
    </row>
    <row r="306" spans="5:6" x14ac:dyDescent="0.25">
      <c r="E306" s="345"/>
      <c r="F306" s="697"/>
    </row>
    <row r="307" spans="5:6" x14ac:dyDescent="0.25">
      <c r="E307" s="345"/>
      <c r="F307" s="697"/>
    </row>
    <row r="308" spans="5:6" x14ac:dyDescent="0.25">
      <c r="E308" s="345"/>
      <c r="F308" s="697"/>
    </row>
    <row r="309" spans="5:6" x14ac:dyDescent="0.25">
      <c r="E309" s="345"/>
      <c r="F309" s="697"/>
    </row>
    <row r="310" spans="5:6" x14ac:dyDescent="0.25">
      <c r="E310" s="345"/>
      <c r="F310" s="697"/>
    </row>
    <row r="311" spans="5:6" x14ac:dyDescent="0.25">
      <c r="E311" s="345"/>
      <c r="F311" s="697"/>
    </row>
    <row r="312" spans="5:6" x14ac:dyDescent="0.25">
      <c r="E312" s="345"/>
      <c r="F312" s="697"/>
    </row>
    <row r="313" spans="5:6" x14ac:dyDescent="0.25">
      <c r="E313" s="345"/>
      <c r="F313" s="697"/>
    </row>
    <row r="314" spans="5:6" x14ac:dyDescent="0.25">
      <c r="E314" s="345"/>
      <c r="F314" s="697"/>
    </row>
    <row r="315" spans="5:6" x14ac:dyDescent="0.25">
      <c r="E315" s="345"/>
      <c r="F315" s="697"/>
    </row>
    <row r="316" spans="5:6" x14ac:dyDescent="0.25">
      <c r="E316" s="345"/>
      <c r="F316" s="697"/>
    </row>
    <row r="317" spans="5:6" x14ac:dyDescent="0.25">
      <c r="E317" s="345"/>
      <c r="F317" s="697"/>
    </row>
    <row r="318" spans="5:6" x14ac:dyDescent="0.25">
      <c r="E318" s="345"/>
      <c r="F318" s="697"/>
    </row>
    <row r="319" spans="5:6" x14ac:dyDescent="0.25">
      <c r="E319" s="345"/>
      <c r="F319" s="697"/>
    </row>
    <row r="320" spans="5:6" x14ac:dyDescent="0.25">
      <c r="E320" s="345"/>
      <c r="F320" s="697"/>
    </row>
    <row r="321" spans="5:6" x14ac:dyDescent="0.25">
      <c r="E321" s="345"/>
      <c r="F321" s="697"/>
    </row>
    <row r="322" spans="5:6" x14ac:dyDescent="0.25">
      <c r="E322" s="345"/>
      <c r="F322" s="697"/>
    </row>
    <row r="323" spans="5:6" x14ac:dyDescent="0.25">
      <c r="E323" s="345"/>
      <c r="F323" s="697"/>
    </row>
    <row r="324" spans="5:6" x14ac:dyDescent="0.25">
      <c r="E324" s="345"/>
      <c r="F324" s="697"/>
    </row>
    <row r="325" spans="5:6" x14ac:dyDescent="0.25">
      <c r="E325" s="345"/>
      <c r="F325" s="697"/>
    </row>
    <row r="326" spans="5:6" x14ac:dyDescent="0.25">
      <c r="E326" s="345"/>
      <c r="F326" s="697"/>
    </row>
    <row r="327" spans="5:6" x14ac:dyDescent="0.25">
      <c r="E327" s="345"/>
      <c r="F327" s="697"/>
    </row>
    <row r="328" spans="5:6" x14ac:dyDescent="0.25">
      <c r="E328" s="345"/>
      <c r="F328" s="697"/>
    </row>
    <row r="329" spans="5:6" x14ac:dyDescent="0.25">
      <c r="E329" s="345"/>
      <c r="F329" s="697"/>
    </row>
    <row r="330" spans="5:6" x14ac:dyDescent="0.25">
      <c r="E330" s="345"/>
      <c r="F330" s="697"/>
    </row>
    <row r="331" spans="5:6" x14ac:dyDescent="0.25">
      <c r="E331" s="345"/>
      <c r="F331" s="697"/>
    </row>
    <row r="332" spans="5:6" x14ac:dyDescent="0.25">
      <c r="E332" s="345"/>
      <c r="F332" s="697"/>
    </row>
    <row r="333" spans="5:6" x14ac:dyDescent="0.25">
      <c r="E333" s="345"/>
      <c r="F333" s="697"/>
    </row>
    <row r="334" spans="5:6" x14ac:dyDescent="0.25">
      <c r="E334" s="345"/>
      <c r="F334" s="697"/>
    </row>
    <row r="335" spans="5:6" x14ac:dyDescent="0.25">
      <c r="E335" s="345"/>
      <c r="F335" s="697"/>
    </row>
    <row r="336" spans="5:6" x14ac:dyDescent="0.25">
      <c r="E336" s="345"/>
      <c r="F336" s="697"/>
    </row>
    <row r="337" spans="5:6" x14ac:dyDescent="0.25">
      <c r="E337" s="345"/>
      <c r="F337" s="697"/>
    </row>
    <row r="338" spans="5:6" x14ac:dyDescent="0.25">
      <c r="E338" s="345"/>
      <c r="F338" s="697"/>
    </row>
    <row r="339" spans="5:6" x14ac:dyDescent="0.25">
      <c r="E339" s="345"/>
      <c r="F339" s="697"/>
    </row>
    <row r="340" spans="5:6" x14ac:dyDescent="0.25">
      <c r="E340" s="345"/>
      <c r="F340" s="697"/>
    </row>
    <row r="341" spans="5:6" x14ac:dyDescent="0.25">
      <c r="E341" s="345"/>
      <c r="F341" s="697"/>
    </row>
    <row r="342" spans="5:6" x14ac:dyDescent="0.25">
      <c r="E342" s="345"/>
      <c r="F342" s="697"/>
    </row>
    <row r="343" spans="5:6" x14ac:dyDescent="0.25">
      <c r="E343" s="345"/>
      <c r="F343" s="697"/>
    </row>
    <row r="344" spans="5:6" x14ac:dyDescent="0.25">
      <c r="E344" s="345"/>
      <c r="F344" s="697"/>
    </row>
    <row r="345" spans="5:6" x14ac:dyDescent="0.25">
      <c r="E345" s="345"/>
      <c r="F345" s="697"/>
    </row>
    <row r="346" spans="5:6" x14ac:dyDescent="0.25">
      <c r="E346" s="345"/>
      <c r="F346" s="697"/>
    </row>
    <row r="347" spans="5:6" x14ac:dyDescent="0.25">
      <c r="E347" s="345"/>
      <c r="F347" s="697"/>
    </row>
    <row r="348" spans="5:6" x14ac:dyDescent="0.25">
      <c r="E348" s="345"/>
      <c r="F348" s="697"/>
    </row>
    <row r="349" spans="5:6" x14ac:dyDescent="0.25">
      <c r="E349" s="345"/>
      <c r="F349" s="697"/>
    </row>
    <row r="350" spans="5:6" x14ac:dyDescent="0.25">
      <c r="E350" s="345"/>
      <c r="F350" s="697"/>
    </row>
    <row r="351" spans="5:6" x14ac:dyDescent="0.25">
      <c r="E351" s="345"/>
      <c r="F351" s="697"/>
    </row>
    <row r="352" spans="5:6" x14ac:dyDescent="0.25">
      <c r="E352" s="345"/>
      <c r="F352" s="697"/>
    </row>
    <row r="353" spans="5:6" x14ac:dyDescent="0.25">
      <c r="E353" s="345"/>
      <c r="F353" s="697"/>
    </row>
    <row r="354" spans="5:6" x14ac:dyDescent="0.25">
      <c r="E354" s="345"/>
      <c r="F354" s="697"/>
    </row>
    <row r="355" spans="5:6" x14ac:dyDescent="0.25">
      <c r="E355" s="345"/>
      <c r="F355" s="697"/>
    </row>
    <row r="356" spans="5:6" x14ac:dyDescent="0.25">
      <c r="E356" s="345"/>
      <c r="F356" s="697"/>
    </row>
    <row r="357" spans="5:6" x14ac:dyDescent="0.25">
      <c r="E357" s="345"/>
      <c r="F357" s="697"/>
    </row>
    <row r="358" spans="5:6" x14ac:dyDescent="0.25">
      <c r="E358" s="345"/>
      <c r="F358" s="697"/>
    </row>
    <row r="359" spans="5:6" x14ac:dyDescent="0.25">
      <c r="E359" s="345"/>
      <c r="F359" s="697"/>
    </row>
    <row r="360" spans="5:6" x14ac:dyDescent="0.25">
      <c r="E360" s="345"/>
      <c r="F360" s="697"/>
    </row>
    <row r="361" spans="5:6" x14ac:dyDescent="0.25">
      <c r="E361" s="345"/>
      <c r="F361" s="697"/>
    </row>
    <row r="362" spans="5:6" x14ac:dyDescent="0.25">
      <c r="E362" s="345"/>
      <c r="F362" s="697"/>
    </row>
    <row r="363" spans="5:6" x14ac:dyDescent="0.25">
      <c r="E363" s="345"/>
      <c r="F363" s="697"/>
    </row>
    <row r="364" spans="5:6" x14ac:dyDescent="0.25">
      <c r="E364" s="345"/>
      <c r="F364" s="697"/>
    </row>
    <row r="365" spans="5:6" x14ac:dyDescent="0.25">
      <c r="E365" s="345"/>
      <c r="F365" s="697"/>
    </row>
    <row r="366" spans="5:6" x14ac:dyDescent="0.25">
      <c r="E366" s="345"/>
      <c r="F366" s="697"/>
    </row>
    <row r="367" spans="5:6" x14ac:dyDescent="0.25">
      <c r="E367" s="345"/>
      <c r="F367" s="697"/>
    </row>
    <row r="368" spans="5:6" x14ac:dyDescent="0.25">
      <c r="E368" s="345"/>
      <c r="F368" s="697"/>
    </row>
    <row r="369" spans="5:6" x14ac:dyDescent="0.25">
      <c r="E369" s="345"/>
      <c r="F369" s="697"/>
    </row>
    <row r="370" spans="5:6" x14ac:dyDescent="0.25">
      <c r="E370" s="345"/>
      <c r="F370" s="697"/>
    </row>
    <row r="371" spans="5:6" x14ac:dyDescent="0.25">
      <c r="E371" s="345"/>
      <c r="F371" s="697"/>
    </row>
    <row r="372" spans="5:6" x14ac:dyDescent="0.25">
      <c r="E372" s="345"/>
      <c r="F372" s="697"/>
    </row>
    <row r="373" spans="5:6" x14ac:dyDescent="0.25">
      <c r="E373" s="345"/>
      <c r="F373" s="697"/>
    </row>
    <row r="374" spans="5:6" x14ac:dyDescent="0.25">
      <c r="E374" s="345"/>
      <c r="F374" s="697"/>
    </row>
    <row r="375" spans="5:6" x14ac:dyDescent="0.25">
      <c r="E375" s="345"/>
      <c r="F375" s="697"/>
    </row>
    <row r="376" spans="5:6" x14ac:dyDescent="0.25">
      <c r="E376" s="345"/>
      <c r="F376" s="697"/>
    </row>
    <row r="377" spans="5:6" x14ac:dyDescent="0.25">
      <c r="E377" s="345"/>
      <c r="F377" s="697"/>
    </row>
    <row r="378" spans="5:6" x14ac:dyDescent="0.25">
      <c r="E378" s="345"/>
      <c r="F378" s="697"/>
    </row>
    <row r="379" spans="5:6" x14ac:dyDescent="0.25">
      <c r="E379" s="345"/>
      <c r="F379" s="697"/>
    </row>
    <row r="380" spans="5:6" x14ac:dyDescent="0.25">
      <c r="E380" s="345"/>
      <c r="F380" s="697"/>
    </row>
    <row r="381" spans="5:6" x14ac:dyDescent="0.25">
      <c r="E381" s="345"/>
      <c r="F381" s="697"/>
    </row>
    <row r="382" spans="5:6" x14ac:dyDescent="0.25">
      <c r="E382" s="345"/>
      <c r="F382" s="697"/>
    </row>
    <row r="383" spans="5:6" x14ac:dyDescent="0.25">
      <c r="E383" s="345"/>
      <c r="F383" s="697"/>
    </row>
    <row r="384" spans="5:6" x14ac:dyDescent="0.25">
      <c r="E384" s="345"/>
      <c r="F384" s="697"/>
    </row>
    <row r="385" spans="5:6" x14ac:dyDescent="0.25">
      <c r="E385" s="345"/>
      <c r="F385" s="697"/>
    </row>
    <row r="386" spans="5:6" x14ac:dyDescent="0.25">
      <c r="E386" s="345"/>
      <c r="F386" s="697"/>
    </row>
    <row r="387" spans="5:6" x14ac:dyDescent="0.25">
      <c r="E387" s="345"/>
      <c r="F387" s="697"/>
    </row>
    <row r="388" spans="5:6" x14ac:dyDescent="0.25">
      <c r="E388" s="345"/>
      <c r="F388" s="697"/>
    </row>
    <row r="389" spans="5:6" x14ac:dyDescent="0.25">
      <c r="E389" s="345"/>
      <c r="F389" s="697"/>
    </row>
    <row r="390" spans="5:6" x14ac:dyDescent="0.25">
      <c r="E390" s="345"/>
      <c r="F390" s="697"/>
    </row>
    <row r="391" spans="5:6" x14ac:dyDescent="0.25">
      <c r="E391" s="345"/>
      <c r="F391" s="697"/>
    </row>
    <row r="392" spans="5:6" x14ac:dyDescent="0.25">
      <c r="E392" s="345"/>
      <c r="F392" s="697"/>
    </row>
    <row r="393" spans="5:6" x14ac:dyDescent="0.25">
      <c r="E393" s="345"/>
      <c r="F393" s="697"/>
    </row>
    <row r="394" spans="5:6" x14ac:dyDescent="0.25">
      <c r="E394" s="345"/>
      <c r="F394" s="697"/>
    </row>
    <row r="395" spans="5:6" x14ac:dyDescent="0.25">
      <c r="E395" s="345"/>
      <c r="F395" s="697"/>
    </row>
    <row r="396" spans="5:6" x14ac:dyDescent="0.25">
      <c r="E396" s="345"/>
      <c r="F396" s="697"/>
    </row>
    <row r="397" spans="5:6" x14ac:dyDescent="0.25">
      <c r="E397" s="345"/>
      <c r="F397" s="697"/>
    </row>
    <row r="398" spans="5:6" x14ac:dyDescent="0.25">
      <c r="E398" s="345"/>
      <c r="F398" s="697"/>
    </row>
    <row r="399" spans="5:6" x14ac:dyDescent="0.25">
      <c r="E399" s="345"/>
      <c r="F399" s="697"/>
    </row>
    <row r="400" spans="5:6" x14ac:dyDescent="0.25">
      <c r="E400" s="345"/>
      <c r="F400" s="697"/>
    </row>
    <row r="401" spans="5:6" x14ac:dyDescent="0.25">
      <c r="E401" s="345"/>
      <c r="F401" s="697"/>
    </row>
    <row r="402" spans="5:6" x14ac:dyDescent="0.25">
      <c r="E402" s="345"/>
      <c r="F402" s="697"/>
    </row>
    <row r="403" spans="5:6" x14ac:dyDescent="0.25">
      <c r="E403" s="345"/>
      <c r="F403" s="697"/>
    </row>
    <row r="404" spans="5:6" x14ac:dyDescent="0.25">
      <c r="E404" s="345"/>
      <c r="F404" s="697"/>
    </row>
    <row r="405" spans="5:6" x14ac:dyDescent="0.25">
      <c r="E405" s="345"/>
      <c r="F405" s="697"/>
    </row>
    <row r="406" spans="5:6" x14ac:dyDescent="0.25">
      <c r="E406" s="345"/>
      <c r="F406" s="697"/>
    </row>
    <row r="407" spans="5:6" x14ac:dyDescent="0.25">
      <c r="E407" s="345"/>
      <c r="F407" s="697"/>
    </row>
    <row r="408" spans="5:6" x14ac:dyDescent="0.25">
      <c r="E408" s="345"/>
      <c r="F408" s="697"/>
    </row>
    <row r="409" spans="5:6" x14ac:dyDescent="0.25">
      <c r="E409" s="345"/>
      <c r="F409" s="697"/>
    </row>
    <row r="410" spans="5:6" x14ac:dyDescent="0.25">
      <c r="E410" s="345"/>
      <c r="F410" s="697"/>
    </row>
    <row r="411" spans="5:6" x14ac:dyDescent="0.25">
      <c r="E411" s="345"/>
      <c r="F411" s="697"/>
    </row>
    <row r="412" spans="5:6" x14ac:dyDescent="0.25">
      <c r="E412" s="345"/>
      <c r="F412" s="697"/>
    </row>
    <row r="413" spans="5:6" x14ac:dyDescent="0.25">
      <c r="E413" s="345"/>
      <c r="F413" s="697"/>
    </row>
    <row r="414" spans="5:6" x14ac:dyDescent="0.25">
      <c r="E414" s="345"/>
      <c r="F414" s="697"/>
    </row>
    <row r="415" spans="5:6" x14ac:dyDescent="0.25">
      <c r="E415" s="345"/>
      <c r="F415" s="697"/>
    </row>
  </sheetData>
  <mergeCells count="2">
    <mergeCell ref="A1:F1"/>
    <mergeCell ref="A2:F2"/>
  </mergeCells>
  <phoneticPr fontId="35" type="noConversion"/>
  <pageMargins left="0.74803149606299213" right="0.74803149606299213" top="0.98425196850393704" bottom="0.98425196850393704" header="0.51181102362204722" footer="0.51181102362204722"/>
  <pageSetup paperSize="9" scale="87" orientation="portrait" r:id="rId1"/>
  <headerFooter alignWithMargins="0">
    <oddFooter>Page &amp;P of &amp;N</oddFooter>
  </headerFooter>
  <rowBreaks count="6" manualBreakCount="6">
    <brk id="41" max="16383" man="1"/>
    <brk id="77" max="16383" man="1"/>
    <brk id="116" max="16383" man="1"/>
    <brk id="160" max="16383" man="1"/>
    <brk id="196" max="16383" man="1"/>
    <brk id="22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208"/>
  <sheetViews>
    <sheetView view="pageBreakPreview" topLeftCell="A91" zoomScaleNormal="100" zoomScaleSheetLayoutView="100" workbookViewId="0">
      <selection activeCell="A95" sqref="A95:B95"/>
    </sheetView>
  </sheetViews>
  <sheetFormatPr defaultColWidth="9.08984375" defaultRowHeight="14.5" x14ac:dyDescent="0.35"/>
  <cols>
    <col min="1" max="1" width="12" style="1103" customWidth="1"/>
    <col min="2" max="2" width="92.6328125" style="1104" customWidth="1"/>
    <col min="3" max="16384" width="9.08984375" style="1103"/>
  </cols>
  <sheetData>
    <row r="2" spans="1:2" ht="28.5" customHeight="1" x14ac:dyDescent="0.35">
      <c r="A2" s="1133" t="s">
        <v>1793</v>
      </c>
      <c r="B2" s="1133"/>
    </row>
    <row r="3" spans="1:2" ht="21" customHeight="1" x14ac:dyDescent="0.35">
      <c r="A3" s="1134" t="s">
        <v>1794</v>
      </c>
      <c r="B3" s="1134"/>
    </row>
    <row r="4" spans="1:2" ht="30" customHeight="1" x14ac:dyDescent="0.35">
      <c r="A4" s="1130" t="s">
        <v>1795</v>
      </c>
      <c r="B4" s="1130"/>
    </row>
    <row r="5" spans="1:2" ht="21" customHeight="1" x14ac:dyDescent="0.35">
      <c r="A5" s="1129" t="s">
        <v>1796</v>
      </c>
      <c r="B5" s="1129"/>
    </row>
    <row r="6" spans="1:2" ht="30" customHeight="1" x14ac:dyDescent="0.35">
      <c r="A6" s="1130" t="s">
        <v>1797</v>
      </c>
      <c r="B6" s="1130"/>
    </row>
    <row r="7" spans="1:2" ht="30" customHeight="1" x14ac:dyDescent="0.35">
      <c r="A7" s="1130" t="s">
        <v>1798</v>
      </c>
      <c r="B7" s="1130"/>
    </row>
    <row r="8" spans="1:2" ht="21" customHeight="1" x14ac:dyDescent="0.35">
      <c r="A8" s="1129" t="s">
        <v>1799</v>
      </c>
      <c r="B8" s="1129"/>
    </row>
    <row r="9" spans="1:2" ht="30" customHeight="1" x14ac:dyDescent="0.35">
      <c r="A9" s="1130" t="s">
        <v>1800</v>
      </c>
      <c r="B9" s="1130"/>
    </row>
    <row r="10" spans="1:2" ht="30" customHeight="1" x14ac:dyDescent="0.35">
      <c r="A10" s="1131" t="s">
        <v>1957</v>
      </c>
      <c r="B10" s="1132"/>
    </row>
    <row r="11" spans="1:2" x14ac:dyDescent="0.35">
      <c r="A11" s="1132" t="s">
        <v>1801</v>
      </c>
      <c r="B11" s="1132"/>
    </row>
    <row r="12" spans="1:2" x14ac:dyDescent="0.35">
      <c r="A12" s="1130" t="s">
        <v>1802</v>
      </c>
      <c r="B12" s="1130"/>
    </row>
    <row r="13" spans="1:2" ht="15" customHeight="1" x14ac:dyDescent="0.35">
      <c r="A13" s="1130" t="s">
        <v>1803</v>
      </c>
      <c r="B13" s="1130"/>
    </row>
    <row r="14" spans="1:2" x14ac:dyDescent="0.35">
      <c r="A14" s="1130" t="s">
        <v>1804</v>
      </c>
      <c r="B14" s="1130"/>
    </row>
    <row r="15" spans="1:2" x14ac:dyDescent="0.35">
      <c r="A15" s="1130" t="s">
        <v>1805</v>
      </c>
      <c r="B15" s="1130"/>
    </row>
    <row r="16" spans="1:2" ht="30" customHeight="1" x14ac:dyDescent="0.35">
      <c r="A16" s="1135" t="s">
        <v>1950</v>
      </c>
      <c r="B16" s="1132"/>
    </row>
    <row r="17" spans="1:2" x14ac:dyDescent="0.35">
      <c r="A17" s="1132" t="s">
        <v>1806</v>
      </c>
      <c r="B17" s="1132"/>
    </row>
    <row r="18" spans="1:2" ht="21" customHeight="1" x14ac:dyDescent="0.35">
      <c r="A18" s="1129" t="s">
        <v>1807</v>
      </c>
      <c r="B18" s="1129"/>
    </row>
    <row r="19" spans="1:2" x14ac:dyDescent="0.35">
      <c r="A19" s="1130" t="s">
        <v>1808</v>
      </c>
      <c r="B19" s="1130"/>
    </row>
    <row r="20" spans="1:2" ht="46.5" customHeight="1" x14ac:dyDescent="0.35">
      <c r="A20" s="1130" t="s">
        <v>1809</v>
      </c>
      <c r="B20" s="1130"/>
    </row>
    <row r="21" spans="1:2" ht="21" customHeight="1" x14ac:dyDescent="0.35">
      <c r="A21" s="1129" t="s">
        <v>1810</v>
      </c>
      <c r="B21" s="1129"/>
    </row>
    <row r="22" spans="1:2" ht="30" customHeight="1" x14ac:dyDescent="0.35">
      <c r="A22" s="1130" t="s">
        <v>1811</v>
      </c>
      <c r="B22" s="1130"/>
    </row>
    <row r="23" spans="1:2" ht="45" customHeight="1" x14ac:dyDescent="0.35">
      <c r="A23" s="1130" t="s">
        <v>1812</v>
      </c>
      <c r="B23" s="1130"/>
    </row>
    <row r="25" spans="1:2" ht="21" customHeight="1" x14ac:dyDescent="0.35">
      <c r="A25" s="1129" t="s">
        <v>1813</v>
      </c>
      <c r="B25" s="1129"/>
    </row>
    <row r="26" spans="1:2" ht="30" customHeight="1" x14ac:dyDescent="0.35">
      <c r="A26" s="1130" t="s">
        <v>1814</v>
      </c>
      <c r="B26" s="1130"/>
    </row>
    <row r="28" spans="1:2" ht="21" customHeight="1" x14ac:dyDescent="0.35">
      <c r="A28" s="1129" t="s">
        <v>1815</v>
      </c>
      <c r="B28" s="1129"/>
    </row>
    <row r="29" spans="1:2" ht="30" customHeight="1" x14ac:dyDescent="0.35">
      <c r="A29" s="1130" t="s">
        <v>1816</v>
      </c>
      <c r="B29" s="1130"/>
    </row>
    <row r="30" spans="1:2" ht="30" customHeight="1" x14ac:dyDescent="0.35">
      <c r="A30" s="1130" t="s">
        <v>1817</v>
      </c>
      <c r="B30" s="1130"/>
    </row>
    <row r="31" spans="1:2" ht="45" customHeight="1" x14ac:dyDescent="0.35">
      <c r="A31" s="1130" t="s">
        <v>1818</v>
      </c>
      <c r="B31" s="1130"/>
    </row>
    <row r="32" spans="1:2" ht="30" customHeight="1" x14ac:dyDescent="0.35">
      <c r="A32" s="1130" t="s">
        <v>1819</v>
      </c>
      <c r="B32" s="1130"/>
    </row>
    <row r="33" spans="1:2" ht="21" customHeight="1" x14ac:dyDescent="0.35">
      <c r="A33" s="1129" t="s">
        <v>1820</v>
      </c>
      <c r="B33" s="1129"/>
    </row>
    <row r="34" spans="1:2" s="1105" customFormat="1" ht="30" customHeight="1" x14ac:dyDescent="0.35">
      <c r="A34" s="1130" t="s">
        <v>1821</v>
      </c>
      <c r="B34" s="1130"/>
    </row>
    <row r="35" spans="1:2" s="1105" customFormat="1" ht="30" customHeight="1" x14ac:dyDescent="0.35">
      <c r="A35" s="1130" t="s">
        <v>1822</v>
      </c>
      <c r="B35" s="1130"/>
    </row>
    <row r="36" spans="1:2" ht="21" customHeight="1" x14ac:dyDescent="0.35">
      <c r="A36" s="1129" t="s">
        <v>1823</v>
      </c>
      <c r="B36" s="1129"/>
    </row>
    <row r="37" spans="1:2" s="1105" customFormat="1" ht="62.25" customHeight="1" x14ac:dyDescent="0.35">
      <c r="A37" s="1130" t="s">
        <v>1824</v>
      </c>
      <c r="B37" s="1130"/>
    </row>
    <row r="38" spans="1:2" s="1105" customFormat="1" ht="48" customHeight="1" x14ac:dyDescent="0.35">
      <c r="A38" s="1130" t="s">
        <v>1825</v>
      </c>
      <c r="B38" s="1130"/>
    </row>
    <row r="39" spans="1:2" s="1105" customFormat="1" ht="77.25" customHeight="1" x14ac:dyDescent="0.35">
      <c r="A39" s="1130" t="s">
        <v>1826</v>
      </c>
      <c r="B39" s="1130"/>
    </row>
    <row r="40" spans="1:2" s="1105" customFormat="1" ht="49.5" customHeight="1" x14ac:dyDescent="0.35">
      <c r="A40" s="1130" t="s">
        <v>1827</v>
      </c>
      <c r="B40" s="1130"/>
    </row>
    <row r="41" spans="1:2" s="1105" customFormat="1" ht="33" customHeight="1" x14ac:dyDescent="0.35">
      <c r="A41" s="1130" t="s">
        <v>1828</v>
      </c>
      <c r="B41" s="1130"/>
    </row>
    <row r="42" spans="1:2" ht="21" customHeight="1" x14ac:dyDescent="0.35">
      <c r="A42" s="1129" t="s">
        <v>1829</v>
      </c>
      <c r="B42" s="1129"/>
    </row>
    <row r="43" spans="1:2" ht="75" customHeight="1" x14ac:dyDescent="0.35">
      <c r="A43" s="1130" t="s">
        <v>1830</v>
      </c>
      <c r="B43" s="1130"/>
    </row>
    <row r="44" spans="1:2" ht="32.25" customHeight="1" x14ac:dyDescent="0.35">
      <c r="A44" s="1130" t="s">
        <v>1831</v>
      </c>
      <c r="B44" s="1130"/>
    </row>
    <row r="45" spans="1:2" ht="48" customHeight="1" x14ac:dyDescent="0.35">
      <c r="A45" s="1130" t="s">
        <v>1832</v>
      </c>
      <c r="B45" s="1130"/>
    </row>
    <row r="46" spans="1:2" ht="62.25" customHeight="1" x14ac:dyDescent="0.35">
      <c r="A46" s="1130" t="s">
        <v>1833</v>
      </c>
      <c r="B46" s="1130"/>
    </row>
    <row r="47" spans="1:2" ht="21" customHeight="1" x14ac:dyDescent="0.35">
      <c r="A47" s="1129" t="s">
        <v>1834</v>
      </c>
      <c r="B47" s="1129"/>
    </row>
    <row r="48" spans="1:2" ht="49.5" customHeight="1" x14ac:dyDescent="0.35">
      <c r="A48" s="1136" t="s">
        <v>1949</v>
      </c>
      <c r="B48" s="1130"/>
    </row>
    <row r="49" spans="1:2" ht="21" customHeight="1" x14ac:dyDescent="0.35">
      <c r="A49" s="1129" t="s">
        <v>1835</v>
      </c>
      <c r="B49" s="1129"/>
    </row>
    <row r="50" spans="1:2" ht="35.25" customHeight="1" x14ac:dyDescent="0.35">
      <c r="A50" s="1130" t="s">
        <v>1836</v>
      </c>
      <c r="B50" s="1130"/>
    </row>
    <row r="51" spans="1:2" ht="21" customHeight="1" x14ac:dyDescent="0.35">
      <c r="A51" s="1129" t="s">
        <v>1837</v>
      </c>
      <c r="B51" s="1129"/>
    </row>
    <row r="52" spans="1:2" s="1105" customFormat="1" ht="36" customHeight="1" x14ac:dyDescent="0.35">
      <c r="A52" s="1130" t="s">
        <v>1838</v>
      </c>
      <c r="B52" s="1130"/>
    </row>
    <row r="53" spans="1:2" s="1105" customFormat="1" ht="33" customHeight="1" x14ac:dyDescent="0.35">
      <c r="A53" s="1130" t="s">
        <v>1839</v>
      </c>
      <c r="B53" s="1130"/>
    </row>
    <row r="54" spans="1:2" s="1105" customFormat="1" ht="33" customHeight="1" x14ac:dyDescent="0.35">
      <c r="A54" s="1130" t="s">
        <v>1840</v>
      </c>
      <c r="B54" s="1130"/>
    </row>
    <row r="55" spans="1:2" ht="21" customHeight="1" x14ac:dyDescent="0.35">
      <c r="A55" s="1129" t="s">
        <v>1841</v>
      </c>
      <c r="B55" s="1129"/>
    </row>
    <row r="56" spans="1:2" ht="66" customHeight="1" x14ac:dyDescent="0.35">
      <c r="A56" s="1130" t="s">
        <v>1842</v>
      </c>
      <c r="B56" s="1130"/>
    </row>
    <row r="58" spans="1:2" ht="21" customHeight="1" x14ac:dyDescent="0.35">
      <c r="A58" s="1129" t="s">
        <v>1843</v>
      </c>
      <c r="B58" s="1129"/>
    </row>
    <row r="59" spans="1:2" ht="44.25" customHeight="1" x14ac:dyDescent="0.35">
      <c r="A59" s="1130" t="s">
        <v>1844</v>
      </c>
      <c r="B59" s="1130"/>
    </row>
    <row r="60" spans="1:2" ht="21" customHeight="1" x14ac:dyDescent="0.35">
      <c r="A60" s="1129" t="s">
        <v>1845</v>
      </c>
      <c r="B60" s="1129"/>
    </row>
    <row r="61" spans="1:2" ht="18.75" customHeight="1" x14ac:dyDescent="0.35">
      <c r="A61" s="1130" t="s">
        <v>1846</v>
      </c>
      <c r="B61" s="1130"/>
    </row>
    <row r="62" spans="1:2" ht="16.5" customHeight="1" x14ac:dyDescent="0.35">
      <c r="A62" s="1130" t="s">
        <v>1847</v>
      </c>
      <c r="B62" s="1130"/>
    </row>
    <row r="63" spans="1:2" ht="21" customHeight="1" x14ac:dyDescent="0.35">
      <c r="A63" s="1129" t="s">
        <v>1848</v>
      </c>
      <c r="B63" s="1129"/>
    </row>
    <row r="64" spans="1:2" ht="21" customHeight="1" x14ac:dyDescent="0.35">
      <c r="A64" s="1129" t="s">
        <v>1849</v>
      </c>
      <c r="B64" s="1129"/>
    </row>
    <row r="65" spans="1:2" ht="45" customHeight="1" x14ac:dyDescent="0.35">
      <c r="A65" s="1130" t="s">
        <v>1850</v>
      </c>
      <c r="B65" s="1130"/>
    </row>
    <row r="66" spans="1:2" ht="21" customHeight="1" x14ac:dyDescent="0.35">
      <c r="A66" s="1129" t="s">
        <v>1851</v>
      </c>
      <c r="B66" s="1129"/>
    </row>
    <row r="67" spans="1:2" s="1105" customFormat="1" ht="48" customHeight="1" x14ac:dyDescent="0.35">
      <c r="A67" s="1130" t="s">
        <v>1852</v>
      </c>
      <c r="B67" s="1130"/>
    </row>
    <row r="68" spans="1:2" s="1105" customFormat="1" ht="51.75" customHeight="1" x14ac:dyDescent="0.35">
      <c r="A68" s="1130" t="s">
        <v>1853</v>
      </c>
      <c r="B68" s="1130"/>
    </row>
    <row r="69" spans="1:2" ht="21" customHeight="1" x14ac:dyDescent="0.35">
      <c r="A69" s="1129" t="s">
        <v>1854</v>
      </c>
      <c r="B69" s="1129"/>
    </row>
    <row r="70" spans="1:2" ht="30.75" customHeight="1" x14ac:dyDescent="0.35">
      <c r="A70" s="1130" t="s">
        <v>1855</v>
      </c>
      <c r="B70" s="1130"/>
    </row>
    <row r="71" spans="1:2" ht="17.25" customHeight="1" x14ac:dyDescent="0.35">
      <c r="A71" s="1130" t="s">
        <v>1856</v>
      </c>
      <c r="B71" s="1130"/>
    </row>
    <row r="72" spans="1:2" ht="21" customHeight="1" x14ac:dyDescent="0.35">
      <c r="A72" s="1129" t="s">
        <v>1857</v>
      </c>
      <c r="B72" s="1129"/>
    </row>
    <row r="73" spans="1:2" ht="48" customHeight="1" x14ac:dyDescent="0.35">
      <c r="A73" s="1130" t="s">
        <v>1858</v>
      </c>
      <c r="B73" s="1130"/>
    </row>
    <row r="74" spans="1:2" ht="21" customHeight="1" x14ac:dyDescent="0.35">
      <c r="A74" s="1130" t="s">
        <v>1859</v>
      </c>
      <c r="B74" s="1130"/>
    </row>
    <row r="75" spans="1:2" ht="27" customHeight="1" x14ac:dyDescent="0.35">
      <c r="A75" s="1129" t="s">
        <v>1860</v>
      </c>
      <c r="B75" s="1129"/>
    </row>
    <row r="76" spans="1:2" ht="48.75" customHeight="1" x14ac:dyDescent="0.35">
      <c r="A76" s="1130" t="s">
        <v>1861</v>
      </c>
      <c r="B76" s="1130"/>
    </row>
    <row r="77" spans="1:2" ht="36" customHeight="1" x14ac:dyDescent="0.35">
      <c r="A77" s="1130" t="s">
        <v>1862</v>
      </c>
      <c r="B77" s="1130"/>
    </row>
    <row r="79" spans="1:2" ht="21" customHeight="1" x14ac:dyDescent="0.35">
      <c r="A79" s="1129" t="s">
        <v>1863</v>
      </c>
      <c r="B79" s="1129"/>
    </row>
    <row r="80" spans="1:2" ht="64.5" customHeight="1" x14ac:dyDescent="0.35">
      <c r="A80" s="1130" t="s">
        <v>1864</v>
      </c>
      <c r="B80" s="1130"/>
    </row>
    <row r="82" spans="1:2" ht="21" customHeight="1" x14ac:dyDescent="0.35">
      <c r="A82" s="1129" t="s">
        <v>1865</v>
      </c>
      <c r="B82" s="1129"/>
    </row>
    <row r="83" spans="1:2" ht="49.5" customHeight="1" x14ac:dyDescent="0.35">
      <c r="A83" s="1130" t="s">
        <v>1866</v>
      </c>
      <c r="B83" s="1130"/>
    </row>
    <row r="85" spans="1:2" ht="21" customHeight="1" x14ac:dyDescent="0.35">
      <c r="A85" s="1129" t="s">
        <v>1867</v>
      </c>
      <c r="B85" s="1129"/>
    </row>
    <row r="86" spans="1:2" ht="33" customHeight="1" x14ac:dyDescent="0.35">
      <c r="A86" s="1130" t="s">
        <v>1868</v>
      </c>
      <c r="B86" s="1130"/>
    </row>
    <row r="88" spans="1:2" ht="21" customHeight="1" x14ac:dyDescent="0.35">
      <c r="A88" s="1129" t="s">
        <v>1869</v>
      </c>
      <c r="B88" s="1129"/>
    </row>
    <row r="89" spans="1:2" ht="52.5" customHeight="1" x14ac:dyDescent="0.35">
      <c r="A89" s="1130" t="s">
        <v>1870</v>
      </c>
      <c r="B89" s="1130"/>
    </row>
    <row r="91" spans="1:2" ht="29.25" customHeight="1" x14ac:dyDescent="0.35">
      <c r="A91" s="1129" t="s">
        <v>1871</v>
      </c>
      <c r="B91" s="1129"/>
    </row>
    <row r="92" spans="1:2" ht="18.75" customHeight="1" x14ac:dyDescent="0.35">
      <c r="A92" s="1137" t="s">
        <v>1958</v>
      </c>
      <c r="B92" s="1130"/>
    </row>
    <row r="93" spans="1:2" ht="34" customHeight="1" x14ac:dyDescent="0.35">
      <c r="A93" s="1137" t="s">
        <v>1959</v>
      </c>
      <c r="B93" s="1130"/>
    </row>
    <row r="94" spans="1:2" ht="50" customHeight="1" x14ac:dyDescent="0.35">
      <c r="A94" s="1130" t="s">
        <v>1879</v>
      </c>
      <c r="B94" s="1130"/>
    </row>
    <row r="95" spans="1:2" ht="19.5" customHeight="1" x14ac:dyDescent="0.35">
      <c r="A95" s="1130" t="s">
        <v>1872</v>
      </c>
      <c r="B95" s="1130"/>
    </row>
    <row r="96" spans="1:2" ht="29" x14ac:dyDescent="0.35">
      <c r="A96" s="1106" t="s">
        <v>1873</v>
      </c>
      <c r="B96" s="1107" t="s">
        <v>1874</v>
      </c>
    </row>
    <row r="97" spans="1:2" ht="29" x14ac:dyDescent="0.35">
      <c r="A97" s="1106" t="s">
        <v>1875</v>
      </c>
      <c r="B97" s="1107" t="s">
        <v>1876</v>
      </c>
    </row>
    <row r="98" spans="1:2" ht="43.5" x14ac:dyDescent="0.35">
      <c r="A98" s="1106" t="s">
        <v>1877</v>
      </c>
      <c r="B98" s="1107" t="s">
        <v>1878</v>
      </c>
    </row>
    <row r="99" spans="1:2" ht="21" customHeight="1" x14ac:dyDescent="0.35">
      <c r="A99" s="1129" t="s">
        <v>1880</v>
      </c>
      <c r="B99" s="1129"/>
    </row>
    <row r="100" spans="1:2" ht="33" customHeight="1" x14ac:dyDescent="0.35">
      <c r="A100" s="1130" t="s">
        <v>1881</v>
      </c>
      <c r="B100" s="1130"/>
    </row>
    <row r="101" spans="1:2" ht="21" customHeight="1" x14ac:dyDescent="0.35">
      <c r="A101" s="1129" t="s">
        <v>1882</v>
      </c>
      <c r="B101" s="1129"/>
    </row>
    <row r="102" spans="1:2" ht="48" customHeight="1" x14ac:dyDescent="0.35">
      <c r="A102" s="1130" t="s">
        <v>1883</v>
      </c>
      <c r="B102" s="1130"/>
    </row>
    <row r="104" spans="1:2" ht="21" customHeight="1" x14ac:dyDescent="0.35">
      <c r="A104" s="1129" t="s">
        <v>1884</v>
      </c>
      <c r="B104" s="1129"/>
    </row>
    <row r="105" spans="1:2" ht="36" customHeight="1" x14ac:dyDescent="0.35">
      <c r="A105" s="1130" t="s">
        <v>1885</v>
      </c>
      <c r="B105" s="1130"/>
    </row>
    <row r="107" spans="1:2" ht="21" customHeight="1" x14ac:dyDescent="0.35">
      <c r="A107" s="1129" t="s">
        <v>1886</v>
      </c>
      <c r="B107" s="1129"/>
    </row>
    <row r="108" spans="1:2" ht="50.25" customHeight="1" x14ac:dyDescent="0.35">
      <c r="A108" s="1130" t="s">
        <v>1887</v>
      </c>
      <c r="B108" s="1130"/>
    </row>
    <row r="109" spans="1:2" x14ac:dyDescent="0.35">
      <c r="A109" s="1107"/>
      <c r="B109" s="1107"/>
    </row>
    <row r="110" spans="1:2" ht="21" customHeight="1" x14ac:dyDescent="0.35">
      <c r="A110" s="1129" t="s">
        <v>1888</v>
      </c>
      <c r="B110" s="1129"/>
    </row>
    <row r="111" spans="1:2" ht="65.25" customHeight="1" x14ac:dyDescent="0.35">
      <c r="A111" s="1130" t="s">
        <v>1889</v>
      </c>
      <c r="B111" s="1130"/>
    </row>
    <row r="113" spans="1:2" ht="21" customHeight="1" x14ac:dyDescent="0.35">
      <c r="A113" s="1129" t="s">
        <v>1890</v>
      </c>
      <c r="B113" s="1129"/>
    </row>
    <row r="114" spans="1:2" ht="37.5" customHeight="1" x14ac:dyDescent="0.35">
      <c r="A114" s="1130" t="s">
        <v>1891</v>
      </c>
      <c r="B114" s="1130"/>
    </row>
    <row r="116" spans="1:2" ht="21" customHeight="1" x14ac:dyDescent="0.35">
      <c r="A116" s="1129" t="s">
        <v>1892</v>
      </c>
      <c r="B116" s="1129"/>
    </row>
    <row r="117" spans="1:2" ht="34.5" customHeight="1" x14ac:dyDescent="0.35">
      <c r="A117" s="1130" t="s">
        <v>1893</v>
      </c>
      <c r="B117" s="1130"/>
    </row>
    <row r="118" spans="1:2" ht="21" customHeight="1" x14ac:dyDescent="0.35">
      <c r="A118" s="1129" t="s">
        <v>1894</v>
      </c>
      <c r="B118" s="1129"/>
    </row>
    <row r="119" spans="1:2" ht="49.5" customHeight="1" x14ac:dyDescent="0.35">
      <c r="A119" s="1130" t="s">
        <v>1895</v>
      </c>
      <c r="B119" s="1130"/>
    </row>
    <row r="120" spans="1:2" ht="21" customHeight="1" x14ac:dyDescent="0.35">
      <c r="A120" s="1129" t="s">
        <v>1896</v>
      </c>
      <c r="B120" s="1129"/>
    </row>
    <row r="121" spans="1:2" ht="23.25" customHeight="1" x14ac:dyDescent="0.35">
      <c r="A121" s="1138" t="s">
        <v>1897</v>
      </c>
      <c r="B121" s="1138"/>
    </row>
    <row r="122" spans="1:2" x14ac:dyDescent="0.35">
      <c r="B122" s="1108" t="s">
        <v>1898</v>
      </c>
    </row>
    <row r="123" spans="1:2" x14ac:dyDescent="0.35">
      <c r="B123" s="1108" t="s">
        <v>1899</v>
      </c>
    </row>
    <row r="124" spans="1:2" x14ac:dyDescent="0.35">
      <c r="B124" s="1108" t="s">
        <v>1900</v>
      </c>
    </row>
    <row r="125" spans="1:2" x14ac:dyDescent="0.35">
      <c r="B125" s="1108" t="s">
        <v>1901</v>
      </c>
    </row>
    <row r="126" spans="1:2" x14ac:dyDescent="0.35">
      <c r="B126" s="1108" t="s">
        <v>1902</v>
      </c>
    </row>
    <row r="127" spans="1:2" x14ac:dyDescent="0.35">
      <c r="B127" s="1108" t="s">
        <v>1903</v>
      </c>
    </row>
    <row r="128" spans="1:2" x14ac:dyDescent="0.35">
      <c r="B128" s="1108" t="s">
        <v>1904</v>
      </c>
    </row>
    <row r="129" spans="1:2" x14ac:dyDescent="0.35">
      <c r="B129" s="1108" t="s">
        <v>1905</v>
      </c>
    </row>
    <row r="130" spans="1:2" x14ac:dyDescent="0.35">
      <c r="B130" s="1108" t="s">
        <v>1906</v>
      </c>
    </row>
    <row r="131" spans="1:2" ht="29" x14ac:dyDescent="0.35">
      <c r="B131" s="1108" t="s">
        <v>1907</v>
      </c>
    </row>
    <row r="132" spans="1:2" ht="49.5" customHeight="1" x14ac:dyDescent="0.35">
      <c r="A132" s="1132" t="s">
        <v>1908</v>
      </c>
      <c r="B132" s="1132"/>
    </row>
    <row r="133" spans="1:2" ht="66" customHeight="1" x14ac:dyDescent="0.35">
      <c r="A133" s="1132" t="s">
        <v>1909</v>
      </c>
      <c r="B133" s="1132"/>
    </row>
    <row r="135" spans="1:2" ht="21" customHeight="1" x14ac:dyDescent="0.35">
      <c r="A135" s="1129" t="s">
        <v>1910</v>
      </c>
      <c r="B135" s="1129"/>
    </row>
    <row r="136" spans="1:2" ht="19.5" customHeight="1" x14ac:dyDescent="0.35">
      <c r="A136" s="1132" t="s">
        <v>1911</v>
      </c>
      <c r="B136" s="1132"/>
    </row>
    <row r="137" spans="1:2" x14ac:dyDescent="0.35">
      <c r="B137" s="1109" t="s">
        <v>1912</v>
      </c>
    </row>
    <row r="138" spans="1:2" x14ac:dyDescent="0.35">
      <c r="B138" s="1109" t="s">
        <v>1913</v>
      </c>
    </row>
    <row r="139" spans="1:2" x14ac:dyDescent="0.35">
      <c r="B139" s="1109" t="s">
        <v>1914</v>
      </c>
    </row>
    <row r="140" spans="1:2" x14ac:dyDescent="0.35">
      <c r="B140" s="1109" t="s">
        <v>1915</v>
      </c>
    </row>
    <row r="141" spans="1:2" x14ac:dyDescent="0.35">
      <c r="B141" s="1109" t="s">
        <v>1916</v>
      </c>
    </row>
    <row r="142" spans="1:2" x14ac:dyDescent="0.35">
      <c r="B142" s="1109" t="s">
        <v>1917</v>
      </c>
    </row>
    <row r="143" spans="1:2" x14ac:dyDescent="0.35">
      <c r="B143" s="1109" t="s">
        <v>1918</v>
      </c>
    </row>
    <row r="144" spans="1:2" x14ac:dyDescent="0.35">
      <c r="B144" s="1109" t="s">
        <v>1919</v>
      </c>
    </row>
    <row r="145" spans="1:2" ht="19.5" customHeight="1" x14ac:dyDescent="0.35">
      <c r="A145" s="1132" t="s">
        <v>1920</v>
      </c>
      <c r="B145" s="1132"/>
    </row>
    <row r="146" spans="1:2" ht="51" customHeight="1" x14ac:dyDescent="0.35">
      <c r="A146" s="1132" t="s">
        <v>1921</v>
      </c>
      <c r="B146" s="1132"/>
    </row>
    <row r="147" spans="1:2" ht="19.5" customHeight="1" x14ac:dyDescent="0.35">
      <c r="A147" s="1132" t="s">
        <v>1922</v>
      </c>
      <c r="B147" s="1132"/>
    </row>
    <row r="149" spans="1:2" ht="21" customHeight="1" x14ac:dyDescent="0.35">
      <c r="A149" s="1129" t="s">
        <v>1923</v>
      </c>
      <c r="B149" s="1129"/>
    </row>
    <row r="150" spans="1:2" ht="22.5" customHeight="1" x14ac:dyDescent="0.35">
      <c r="A150" s="1132" t="s">
        <v>1924</v>
      </c>
      <c r="B150" s="1132"/>
    </row>
    <row r="151" spans="1:2" x14ac:dyDescent="0.35">
      <c r="B151" s="1109" t="s">
        <v>1925</v>
      </c>
    </row>
    <row r="152" spans="1:2" x14ac:dyDescent="0.35">
      <c r="B152" s="1109" t="s">
        <v>1926</v>
      </c>
    </row>
    <row r="153" spans="1:2" x14ac:dyDescent="0.35">
      <c r="B153" s="1109" t="s">
        <v>1927</v>
      </c>
    </row>
    <row r="154" spans="1:2" x14ac:dyDescent="0.35">
      <c r="B154" s="1109" t="s">
        <v>1928</v>
      </c>
    </row>
    <row r="155" spans="1:2" x14ac:dyDescent="0.35">
      <c r="B155" s="1109" t="s">
        <v>1929</v>
      </c>
    </row>
    <row r="156" spans="1:2" x14ac:dyDescent="0.35">
      <c r="B156" s="1109" t="s">
        <v>1930</v>
      </c>
    </row>
    <row r="157" spans="1:2" x14ac:dyDescent="0.35">
      <c r="B157" s="1109" t="s">
        <v>1931</v>
      </c>
    </row>
    <row r="158" spans="1:2" ht="51.75" customHeight="1" x14ac:dyDescent="0.35">
      <c r="A158" s="1132" t="s">
        <v>1932</v>
      </c>
      <c r="B158" s="1132"/>
    </row>
    <row r="159" spans="1:2" s="1110" customFormat="1" ht="97.5" customHeight="1" x14ac:dyDescent="0.35">
      <c r="A159" s="1132" t="s">
        <v>1933</v>
      </c>
      <c r="B159" s="1132"/>
    </row>
    <row r="161" spans="1:2" ht="21" customHeight="1" x14ac:dyDescent="0.35">
      <c r="A161" s="1129" t="s">
        <v>1934</v>
      </c>
      <c r="B161" s="1129"/>
    </row>
    <row r="163" spans="1:2" x14ac:dyDescent="0.35">
      <c r="A163" s="1130" t="s">
        <v>1935</v>
      </c>
      <c r="B163" s="1130"/>
    </row>
    <row r="164" spans="1:2" ht="15" thickBot="1" x14ac:dyDescent="0.4"/>
    <row r="165" spans="1:2" ht="15" thickBot="1" x14ac:dyDescent="0.4">
      <c r="A165" s="1111" t="s">
        <v>203</v>
      </c>
      <c r="B165" s="1112" t="s">
        <v>73</v>
      </c>
    </row>
    <row r="166" spans="1:2" x14ac:dyDescent="0.35">
      <c r="A166" s="1113"/>
      <c r="B166" s="1114" t="s">
        <v>204</v>
      </c>
    </row>
    <row r="167" spans="1:2" x14ac:dyDescent="0.35">
      <c r="A167" s="1115">
        <v>1</v>
      </c>
      <c r="B167" s="1116" t="s">
        <v>205</v>
      </c>
    </row>
    <row r="168" spans="1:2" x14ac:dyDescent="0.35">
      <c r="A168" s="1115">
        <v>2</v>
      </c>
      <c r="B168" s="1117" t="s">
        <v>206</v>
      </c>
    </row>
    <row r="169" spans="1:2" x14ac:dyDescent="0.35">
      <c r="A169" s="1115">
        <v>3</v>
      </c>
      <c r="B169" s="1116" t="s">
        <v>1232</v>
      </c>
    </row>
    <row r="170" spans="1:2" x14ac:dyDescent="0.35">
      <c r="A170" s="1115"/>
      <c r="B170" s="1118" t="s">
        <v>210</v>
      </c>
    </row>
    <row r="171" spans="1:2" x14ac:dyDescent="0.35">
      <c r="A171" s="1115"/>
      <c r="B171" s="1118" t="s">
        <v>1457</v>
      </c>
    </row>
    <row r="172" spans="1:2" x14ac:dyDescent="0.35">
      <c r="A172" s="1115">
        <v>4</v>
      </c>
      <c r="B172" s="1119" t="s">
        <v>207</v>
      </c>
    </row>
    <row r="173" spans="1:2" x14ac:dyDescent="0.35">
      <c r="A173" s="1115">
        <v>5</v>
      </c>
      <c r="B173" s="1120" t="s">
        <v>242</v>
      </c>
    </row>
    <row r="174" spans="1:2" x14ac:dyDescent="0.35">
      <c r="A174" s="1115">
        <v>6</v>
      </c>
      <c r="B174" s="1121" t="s">
        <v>1431</v>
      </c>
    </row>
    <row r="175" spans="1:2" x14ac:dyDescent="0.35">
      <c r="A175" s="1122">
        <v>6.1</v>
      </c>
      <c r="B175" s="1119" t="s">
        <v>209</v>
      </c>
    </row>
    <row r="176" spans="1:2" x14ac:dyDescent="0.35">
      <c r="A176" s="1122">
        <v>6.2</v>
      </c>
      <c r="B176" s="1119" t="s">
        <v>1243</v>
      </c>
    </row>
    <row r="177" spans="1:2" x14ac:dyDescent="0.35">
      <c r="A177" s="1122">
        <v>6.3</v>
      </c>
      <c r="B177" s="1119" t="s">
        <v>300</v>
      </c>
    </row>
    <row r="178" spans="1:2" x14ac:dyDescent="0.35">
      <c r="A178" s="1122">
        <v>6.4</v>
      </c>
      <c r="B178" s="1119" t="s">
        <v>677</v>
      </c>
    </row>
    <row r="179" spans="1:2" x14ac:dyDescent="0.35">
      <c r="A179" s="1122">
        <v>6.5</v>
      </c>
      <c r="B179" s="1119" t="s">
        <v>663</v>
      </c>
    </row>
    <row r="180" spans="1:2" x14ac:dyDescent="0.35">
      <c r="A180" s="1122">
        <v>6.6</v>
      </c>
      <c r="B180" s="1119" t="s">
        <v>664</v>
      </c>
    </row>
    <row r="181" spans="1:2" x14ac:dyDescent="0.35">
      <c r="A181" s="1122">
        <v>6.7</v>
      </c>
      <c r="B181" s="1119" t="s">
        <v>301</v>
      </c>
    </row>
    <row r="182" spans="1:2" x14ac:dyDescent="0.35">
      <c r="A182" s="1122">
        <v>6.8</v>
      </c>
      <c r="B182" s="1119" t="s">
        <v>913</v>
      </c>
    </row>
    <row r="183" spans="1:2" x14ac:dyDescent="0.35">
      <c r="A183" s="1122">
        <v>6.9</v>
      </c>
      <c r="B183" s="1119" t="s">
        <v>1313</v>
      </c>
    </row>
    <row r="184" spans="1:2" x14ac:dyDescent="0.35">
      <c r="A184" s="1122">
        <v>6.1</v>
      </c>
      <c r="B184" s="1119" t="s">
        <v>457</v>
      </c>
    </row>
    <row r="185" spans="1:2" x14ac:dyDescent="0.35">
      <c r="A185" s="1122">
        <v>6.11</v>
      </c>
      <c r="B185" s="1119" t="s">
        <v>733</v>
      </c>
    </row>
    <row r="186" spans="1:2" x14ac:dyDescent="0.35">
      <c r="A186" s="1122">
        <v>6.12</v>
      </c>
      <c r="B186" s="1119" t="s">
        <v>243</v>
      </c>
    </row>
    <row r="187" spans="1:2" x14ac:dyDescent="0.35">
      <c r="A187" s="1122">
        <v>6.13</v>
      </c>
      <c r="B187" s="1119" t="s">
        <v>953</v>
      </c>
    </row>
    <row r="188" spans="1:2" x14ac:dyDescent="0.35">
      <c r="A188" s="1115">
        <v>7</v>
      </c>
      <c r="B188" s="1123" t="s">
        <v>1432</v>
      </c>
    </row>
    <row r="189" spans="1:2" x14ac:dyDescent="0.35">
      <c r="A189" s="1122">
        <v>7.1</v>
      </c>
      <c r="B189" s="1119" t="s">
        <v>974</v>
      </c>
    </row>
    <row r="190" spans="1:2" x14ac:dyDescent="0.35">
      <c r="A190" s="1122">
        <v>7.2</v>
      </c>
      <c r="B190" s="1119" t="s">
        <v>1437</v>
      </c>
    </row>
    <row r="191" spans="1:2" x14ac:dyDescent="0.35">
      <c r="A191" s="1115">
        <v>8</v>
      </c>
      <c r="B191" s="1123" t="s">
        <v>1433</v>
      </c>
    </row>
    <row r="192" spans="1:2" x14ac:dyDescent="0.35">
      <c r="A192" s="1122">
        <v>8.1</v>
      </c>
      <c r="B192" s="1119" t="s">
        <v>973</v>
      </c>
    </row>
    <row r="193" spans="1:2" x14ac:dyDescent="0.35">
      <c r="A193" s="1122">
        <v>8.1999999999999993</v>
      </c>
      <c r="B193" s="1119" t="s">
        <v>975</v>
      </c>
    </row>
    <row r="194" spans="1:2" x14ac:dyDescent="0.35">
      <c r="A194" s="1115">
        <v>9</v>
      </c>
      <c r="B194" s="1123" t="s">
        <v>1458</v>
      </c>
    </row>
    <row r="195" spans="1:2" x14ac:dyDescent="0.35">
      <c r="A195" s="1122">
        <v>9.1</v>
      </c>
      <c r="B195" s="1117" t="s">
        <v>977</v>
      </c>
    </row>
    <row r="196" spans="1:2" x14ac:dyDescent="0.35">
      <c r="A196" s="1122">
        <v>9.1999999999999993</v>
      </c>
      <c r="B196" s="1119" t="s">
        <v>976</v>
      </c>
    </row>
    <row r="197" spans="1:2" x14ac:dyDescent="0.35">
      <c r="A197" s="1122">
        <v>9.3000000000000007</v>
      </c>
      <c r="B197" s="1117" t="s">
        <v>978</v>
      </c>
    </row>
    <row r="198" spans="1:2" x14ac:dyDescent="0.35">
      <c r="A198" s="1122">
        <v>9.4</v>
      </c>
      <c r="B198" s="1117" t="s">
        <v>1260</v>
      </c>
    </row>
    <row r="199" spans="1:2" x14ac:dyDescent="0.35">
      <c r="A199" s="1122">
        <v>9.5</v>
      </c>
      <c r="B199" s="1117" t="s">
        <v>980</v>
      </c>
    </row>
    <row r="200" spans="1:2" x14ac:dyDescent="0.35">
      <c r="A200" s="1122">
        <v>9.6</v>
      </c>
      <c r="B200" s="1117" t="s">
        <v>979</v>
      </c>
    </row>
    <row r="201" spans="1:2" x14ac:dyDescent="0.35">
      <c r="A201" s="1122">
        <v>9.6999999999999993</v>
      </c>
      <c r="B201" s="1117" t="s">
        <v>982</v>
      </c>
    </row>
    <row r="202" spans="1:2" x14ac:dyDescent="0.35">
      <c r="A202" s="1122">
        <v>9.8000000000000007</v>
      </c>
      <c r="B202" s="1117" t="s">
        <v>981</v>
      </c>
    </row>
    <row r="203" spans="1:2" x14ac:dyDescent="0.35">
      <c r="A203" s="1122">
        <v>9.9</v>
      </c>
      <c r="B203" s="1117" t="s">
        <v>1460</v>
      </c>
    </row>
    <row r="204" spans="1:2" x14ac:dyDescent="0.35">
      <c r="A204" s="1115">
        <v>10</v>
      </c>
      <c r="B204" s="1124" t="s">
        <v>1435</v>
      </c>
    </row>
    <row r="205" spans="1:2" x14ac:dyDescent="0.35">
      <c r="A205" s="1122">
        <v>10.1</v>
      </c>
      <c r="B205" s="1119" t="s">
        <v>1936</v>
      </c>
    </row>
    <row r="206" spans="1:2" x14ac:dyDescent="0.35">
      <c r="A206" s="1122">
        <v>10.199999999999999</v>
      </c>
      <c r="B206" s="1119" t="s">
        <v>1937</v>
      </c>
    </row>
    <row r="207" spans="1:2" x14ac:dyDescent="0.35">
      <c r="A207" s="1115">
        <v>11</v>
      </c>
      <c r="B207" s="1124" t="s">
        <v>1436</v>
      </c>
    </row>
    <row r="208" spans="1:2" x14ac:dyDescent="0.35">
      <c r="A208" s="1122">
        <v>11.1</v>
      </c>
      <c r="B208" s="1117" t="s">
        <v>1938</v>
      </c>
    </row>
  </sheetData>
  <mergeCells count="117">
    <mergeCell ref="A159:B159"/>
    <mergeCell ref="A161:B161"/>
    <mergeCell ref="A163:B163"/>
    <mergeCell ref="A145:B145"/>
    <mergeCell ref="A146:B146"/>
    <mergeCell ref="A147:B147"/>
    <mergeCell ref="A149:B149"/>
    <mergeCell ref="A150:B150"/>
    <mergeCell ref="A158:B158"/>
    <mergeCell ref="A120:B120"/>
    <mergeCell ref="A121:B121"/>
    <mergeCell ref="A132:B132"/>
    <mergeCell ref="A133:B133"/>
    <mergeCell ref="A135:B135"/>
    <mergeCell ref="A136:B136"/>
    <mergeCell ref="A113:B113"/>
    <mergeCell ref="A114:B114"/>
    <mergeCell ref="A116:B116"/>
    <mergeCell ref="A117:B117"/>
    <mergeCell ref="A118:B118"/>
    <mergeCell ref="A119:B119"/>
    <mergeCell ref="A104:B104"/>
    <mergeCell ref="A105:B105"/>
    <mergeCell ref="A107:B107"/>
    <mergeCell ref="A108:B108"/>
    <mergeCell ref="A110:B110"/>
    <mergeCell ref="A111:B111"/>
    <mergeCell ref="A93:B93"/>
    <mergeCell ref="A94:B94"/>
    <mergeCell ref="A99:B99"/>
    <mergeCell ref="A100:B100"/>
    <mergeCell ref="A101:B101"/>
    <mergeCell ref="A102:B102"/>
    <mergeCell ref="A86:B86"/>
    <mergeCell ref="A88:B88"/>
    <mergeCell ref="A89:B89"/>
    <mergeCell ref="A91:B91"/>
    <mergeCell ref="A92:B92"/>
    <mergeCell ref="A95:B95"/>
    <mergeCell ref="A77:B77"/>
    <mergeCell ref="A79:B79"/>
    <mergeCell ref="A80:B80"/>
    <mergeCell ref="A82:B82"/>
    <mergeCell ref="A83:B83"/>
    <mergeCell ref="A85:B85"/>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2:B52"/>
    <mergeCell ref="A53:B53"/>
    <mergeCell ref="A54:B54"/>
    <mergeCell ref="A55:B55"/>
    <mergeCell ref="A56:B56"/>
    <mergeCell ref="A58:B58"/>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0:B20"/>
    <mergeCell ref="A21:B21"/>
    <mergeCell ref="A22:B22"/>
    <mergeCell ref="A23:B23"/>
    <mergeCell ref="A25:B25"/>
    <mergeCell ref="A26:B26"/>
    <mergeCell ref="A14:B14"/>
    <mergeCell ref="A15:B15"/>
    <mergeCell ref="A16:B16"/>
    <mergeCell ref="A17:B17"/>
    <mergeCell ref="A18:B18"/>
    <mergeCell ref="A19:B19"/>
    <mergeCell ref="A8:B8"/>
    <mergeCell ref="A9:B9"/>
    <mergeCell ref="A10:B10"/>
    <mergeCell ref="A11:B11"/>
    <mergeCell ref="A12:B12"/>
    <mergeCell ref="A13:B13"/>
    <mergeCell ref="A2:B2"/>
    <mergeCell ref="A3:B3"/>
    <mergeCell ref="A4:B4"/>
    <mergeCell ref="A5:B5"/>
    <mergeCell ref="A6:B6"/>
    <mergeCell ref="A7:B7"/>
  </mergeCells>
  <pageMargins left="0.70866141732283472" right="0.70866141732283472" top="0.74803149606299213" bottom="0.74803149606299213" header="0.31496062992125984" footer="0.31496062992125984"/>
  <pageSetup paperSize="9" scale="83" fitToHeight="16" orientation="portrait" r:id="rId1"/>
  <headerFooter>
    <oddFooter xml:space="preserve">&amp;RP &amp;P of &amp;N  </oddFooter>
  </headerFooter>
  <rowBreaks count="5" manualBreakCount="5">
    <brk id="35" max="16383" man="1"/>
    <brk id="57" max="16383" man="1"/>
    <brk id="87" max="16383" man="1"/>
    <brk id="117" max="16383" man="1"/>
    <brk id="157"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view="pageBreakPreview" topLeftCell="A4" zoomScaleNormal="75" zoomScaleSheetLayoutView="100" zoomScalePageLayoutView="70" workbookViewId="0">
      <selection activeCell="E150" sqref="E150:E159"/>
    </sheetView>
  </sheetViews>
  <sheetFormatPr defaultRowHeight="32.25" customHeight="1" x14ac:dyDescent="0.25"/>
  <cols>
    <col min="1" max="1" width="9.6328125" style="46" customWidth="1"/>
    <col min="2" max="2" width="42.6328125" customWidth="1"/>
    <col min="3" max="3" width="9.453125" customWidth="1"/>
    <col min="4" max="4" width="12.54296875" style="252" customWidth="1"/>
    <col min="5" max="5" width="15.90625" style="253" customWidth="1"/>
    <col min="6" max="6" width="17.453125" style="710" customWidth="1"/>
    <col min="8" max="8" width="11.36328125" bestFit="1" customWidth="1"/>
    <col min="257" max="257" width="9.6328125" customWidth="1"/>
    <col min="258" max="258" width="50.6328125" bestFit="1" customWidth="1"/>
    <col min="259" max="259" width="9.453125" customWidth="1"/>
    <col min="260" max="260" width="12.54296875" customWidth="1"/>
    <col min="261" max="261" width="15.90625" customWidth="1"/>
    <col min="262" max="262" width="19" customWidth="1"/>
    <col min="513" max="513" width="9.6328125" customWidth="1"/>
    <col min="514" max="514" width="50.6328125" bestFit="1" customWidth="1"/>
    <col min="515" max="515" width="9.453125" customWidth="1"/>
    <col min="516" max="516" width="12.54296875" customWidth="1"/>
    <col min="517" max="517" width="15.90625" customWidth="1"/>
    <col min="518" max="518" width="19" customWidth="1"/>
    <col min="769" max="769" width="9.6328125" customWidth="1"/>
    <col min="770" max="770" width="50.6328125" bestFit="1" customWidth="1"/>
    <col min="771" max="771" width="9.453125" customWidth="1"/>
    <col min="772" max="772" width="12.54296875" customWidth="1"/>
    <col min="773" max="773" width="15.90625" customWidth="1"/>
    <col min="774" max="774" width="19" customWidth="1"/>
    <col min="1025" max="1025" width="9.6328125" customWidth="1"/>
    <col min="1026" max="1026" width="50.6328125" bestFit="1" customWidth="1"/>
    <col min="1027" max="1027" width="9.453125" customWidth="1"/>
    <col min="1028" max="1028" width="12.54296875" customWidth="1"/>
    <col min="1029" max="1029" width="15.90625" customWidth="1"/>
    <col min="1030" max="1030" width="19" customWidth="1"/>
    <col min="1281" max="1281" width="9.6328125" customWidth="1"/>
    <col min="1282" max="1282" width="50.6328125" bestFit="1" customWidth="1"/>
    <col min="1283" max="1283" width="9.453125" customWidth="1"/>
    <col min="1284" max="1284" width="12.54296875" customWidth="1"/>
    <col min="1285" max="1285" width="15.90625" customWidth="1"/>
    <col min="1286" max="1286" width="19" customWidth="1"/>
    <col min="1537" max="1537" width="9.6328125" customWidth="1"/>
    <col min="1538" max="1538" width="50.6328125" bestFit="1" customWidth="1"/>
    <col min="1539" max="1539" width="9.453125" customWidth="1"/>
    <col min="1540" max="1540" width="12.54296875" customWidth="1"/>
    <col min="1541" max="1541" width="15.90625" customWidth="1"/>
    <col min="1542" max="1542" width="19" customWidth="1"/>
    <col min="1793" max="1793" width="9.6328125" customWidth="1"/>
    <col min="1794" max="1794" width="50.6328125" bestFit="1" customWidth="1"/>
    <col min="1795" max="1795" width="9.453125" customWidth="1"/>
    <col min="1796" max="1796" width="12.54296875" customWidth="1"/>
    <col min="1797" max="1797" width="15.90625" customWidth="1"/>
    <col min="1798" max="1798" width="19" customWidth="1"/>
    <col min="2049" max="2049" width="9.6328125" customWidth="1"/>
    <col min="2050" max="2050" width="50.6328125" bestFit="1" customWidth="1"/>
    <col min="2051" max="2051" width="9.453125" customWidth="1"/>
    <col min="2052" max="2052" width="12.54296875" customWidth="1"/>
    <col min="2053" max="2053" width="15.90625" customWidth="1"/>
    <col min="2054" max="2054" width="19" customWidth="1"/>
    <col min="2305" max="2305" width="9.6328125" customWidth="1"/>
    <col min="2306" max="2306" width="50.6328125" bestFit="1" customWidth="1"/>
    <col min="2307" max="2307" width="9.453125" customWidth="1"/>
    <col min="2308" max="2308" width="12.54296875" customWidth="1"/>
    <col min="2309" max="2309" width="15.90625" customWidth="1"/>
    <col min="2310" max="2310" width="19" customWidth="1"/>
    <col min="2561" max="2561" width="9.6328125" customWidth="1"/>
    <col min="2562" max="2562" width="50.6328125" bestFit="1" customWidth="1"/>
    <col min="2563" max="2563" width="9.453125" customWidth="1"/>
    <col min="2564" max="2564" width="12.54296875" customWidth="1"/>
    <col min="2565" max="2565" width="15.90625" customWidth="1"/>
    <col min="2566" max="2566" width="19" customWidth="1"/>
    <col min="2817" max="2817" width="9.6328125" customWidth="1"/>
    <col min="2818" max="2818" width="50.6328125" bestFit="1" customWidth="1"/>
    <col min="2819" max="2819" width="9.453125" customWidth="1"/>
    <col min="2820" max="2820" width="12.54296875" customWidth="1"/>
    <col min="2821" max="2821" width="15.90625" customWidth="1"/>
    <col min="2822" max="2822" width="19" customWidth="1"/>
    <col min="3073" max="3073" width="9.6328125" customWidth="1"/>
    <col min="3074" max="3074" width="50.6328125" bestFit="1" customWidth="1"/>
    <col min="3075" max="3075" width="9.453125" customWidth="1"/>
    <col min="3076" max="3076" width="12.54296875" customWidth="1"/>
    <col min="3077" max="3077" width="15.90625" customWidth="1"/>
    <col min="3078" max="3078" width="19" customWidth="1"/>
    <col min="3329" max="3329" width="9.6328125" customWidth="1"/>
    <col min="3330" max="3330" width="50.6328125" bestFit="1" customWidth="1"/>
    <col min="3331" max="3331" width="9.453125" customWidth="1"/>
    <col min="3332" max="3332" width="12.54296875" customWidth="1"/>
    <col min="3333" max="3333" width="15.90625" customWidth="1"/>
    <col min="3334" max="3334" width="19" customWidth="1"/>
    <col min="3585" max="3585" width="9.6328125" customWidth="1"/>
    <col min="3586" max="3586" width="50.6328125" bestFit="1" customWidth="1"/>
    <col min="3587" max="3587" width="9.453125" customWidth="1"/>
    <col min="3588" max="3588" width="12.54296875" customWidth="1"/>
    <col min="3589" max="3589" width="15.90625" customWidth="1"/>
    <col min="3590" max="3590" width="19" customWidth="1"/>
    <col min="3841" max="3841" width="9.6328125" customWidth="1"/>
    <col min="3842" max="3842" width="50.6328125" bestFit="1" customWidth="1"/>
    <col min="3843" max="3843" width="9.453125" customWidth="1"/>
    <col min="3844" max="3844" width="12.54296875" customWidth="1"/>
    <col min="3845" max="3845" width="15.90625" customWidth="1"/>
    <col min="3846" max="3846" width="19" customWidth="1"/>
    <col min="4097" max="4097" width="9.6328125" customWidth="1"/>
    <col min="4098" max="4098" width="50.6328125" bestFit="1" customWidth="1"/>
    <col min="4099" max="4099" width="9.453125" customWidth="1"/>
    <col min="4100" max="4100" width="12.54296875" customWidth="1"/>
    <col min="4101" max="4101" width="15.90625" customWidth="1"/>
    <col min="4102" max="4102" width="19" customWidth="1"/>
    <col min="4353" max="4353" width="9.6328125" customWidth="1"/>
    <col min="4354" max="4354" width="50.6328125" bestFit="1" customWidth="1"/>
    <col min="4355" max="4355" width="9.453125" customWidth="1"/>
    <col min="4356" max="4356" width="12.54296875" customWidth="1"/>
    <col min="4357" max="4357" width="15.90625" customWidth="1"/>
    <col min="4358" max="4358" width="19" customWidth="1"/>
    <col min="4609" max="4609" width="9.6328125" customWidth="1"/>
    <col min="4610" max="4610" width="50.6328125" bestFit="1" customWidth="1"/>
    <col min="4611" max="4611" width="9.453125" customWidth="1"/>
    <col min="4612" max="4612" width="12.54296875" customWidth="1"/>
    <col min="4613" max="4613" width="15.90625" customWidth="1"/>
    <col min="4614" max="4614" width="19" customWidth="1"/>
    <col min="4865" max="4865" width="9.6328125" customWidth="1"/>
    <col min="4866" max="4866" width="50.6328125" bestFit="1" customWidth="1"/>
    <col min="4867" max="4867" width="9.453125" customWidth="1"/>
    <col min="4868" max="4868" width="12.54296875" customWidth="1"/>
    <col min="4869" max="4869" width="15.90625" customWidth="1"/>
    <col min="4870" max="4870" width="19" customWidth="1"/>
    <col min="5121" max="5121" width="9.6328125" customWidth="1"/>
    <col min="5122" max="5122" width="50.6328125" bestFit="1" customWidth="1"/>
    <col min="5123" max="5123" width="9.453125" customWidth="1"/>
    <col min="5124" max="5124" width="12.54296875" customWidth="1"/>
    <col min="5125" max="5125" width="15.90625" customWidth="1"/>
    <col min="5126" max="5126" width="19" customWidth="1"/>
    <col min="5377" max="5377" width="9.6328125" customWidth="1"/>
    <col min="5378" max="5378" width="50.6328125" bestFit="1" customWidth="1"/>
    <col min="5379" max="5379" width="9.453125" customWidth="1"/>
    <col min="5380" max="5380" width="12.54296875" customWidth="1"/>
    <col min="5381" max="5381" width="15.90625" customWidth="1"/>
    <col min="5382" max="5382" width="19" customWidth="1"/>
    <col min="5633" max="5633" width="9.6328125" customWidth="1"/>
    <col min="5634" max="5634" width="50.6328125" bestFit="1" customWidth="1"/>
    <col min="5635" max="5635" width="9.453125" customWidth="1"/>
    <col min="5636" max="5636" width="12.54296875" customWidth="1"/>
    <col min="5637" max="5637" width="15.90625" customWidth="1"/>
    <col min="5638" max="5638" width="19" customWidth="1"/>
    <col min="5889" max="5889" width="9.6328125" customWidth="1"/>
    <col min="5890" max="5890" width="50.6328125" bestFit="1" customWidth="1"/>
    <col min="5891" max="5891" width="9.453125" customWidth="1"/>
    <col min="5892" max="5892" width="12.54296875" customWidth="1"/>
    <col min="5893" max="5893" width="15.90625" customWidth="1"/>
    <col min="5894" max="5894" width="19" customWidth="1"/>
    <col min="6145" max="6145" width="9.6328125" customWidth="1"/>
    <col min="6146" max="6146" width="50.6328125" bestFit="1" customWidth="1"/>
    <col min="6147" max="6147" width="9.453125" customWidth="1"/>
    <col min="6148" max="6148" width="12.54296875" customWidth="1"/>
    <col min="6149" max="6149" width="15.90625" customWidth="1"/>
    <col min="6150" max="6150" width="19" customWidth="1"/>
    <col min="6401" max="6401" width="9.6328125" customWidth="1"/>
    <col min="6402" max="6402" width="50.6328125" bestFit="1" customWidth="1"/>
    <col min="6403" max="6403" width="9.453125" customWidth="1"/>
    <col min="6404" max="6404" width="12.54296875" customWidth="1"/>
    <col min="6405" max="6405" width="15.90625" customWidth="1"/>
    <col min="6406" max="6406" width="19" customWidth="1"/>
    <col min="6657" max="6657" width="9.6328125" customWidth="1"/>
    <col min="6658" max="6658" width="50.6328125" bestFit="1" customWidth="1"/>
    <col min="6659" max="6659" width="9.453125" customWidth="1"/>
    <col min="6660" max="6660" width="12.54296875" customWidth="1"/>
    <col min="6661" max="6661" width="15.90625" customWidth="1"/>
    <col min="6662" max="6662" width="19" customWidth="1"/>
    <col min="6913" max="6913" width="9.6328125" customWidth="1"/>
    <col min="6914" max="6914" width="50.6328125" bestFit="1" customWidth="1"/>
    <col min="6915" max="6915" width="9.453125" customWidth="1"/>
    <col min="6916" max="6916" width="12.54296875" customWidth="1"/>
    <col min="6917" max="6917" width="15.90625" customWidth="1"/>
    <col min="6918" max="6918" width="19" customWidth="1"/>
    <col min="7169" max="7169" width="9.6328125" customWidth="1"/>
    <col min="7170" max="7170" width="50.6328125" bestFit="1" customWidth="1"/>
    <col min="7171" max="7171" width="9.453125" customWidth="1"/>
    <col min="7172" max="7172" width="12.54296875" customWidth="1"/>
    <col min="7173" max="7173" width="15.90625" customWidth="1"/>
    <col min="7174" max="7174" width="19" customWidth="1"/>
    <col min="7425" max="7425" width="9.6328125" customWidth="1"/>
    <col min="7426" max="7426" width="50.6328125" bestFit="1" customWidth="1"/>
    <col min="7427" max="7427" width="9.453125" customWidth="1"/>
    <col min="7428" max="7428" width="12.54296875" customWidth="1"/>
    <col min="7429" max="7429" width="15.90625" customWidth="1"/>
    <col min="7430" max="7430" width="19" customWidth="1"/>
    <col min="7681" max="7681" width="9.6328125" customWidth="1"/>
    <col min="7682" max="7682" width="50.6328125" bestFit="1" customWidth="1"/>
    <col min="7683" max="7683" width="9.453125" customWidth="1"/>
    <col min="7684" max="7684" width="12.54296875" customWidth="1"/>
    <col min="7685" max="7685" width="15.90625" customWidth="1"/>
    <col min="7686" max="7686" width="19" customWidth="1"/>
    <col min="7937" max="7937" width="9.6328125" customWidth="1"/>
    <col min="7938" max="7938" width="50.6328125" bestFit="1" customWidth="1"/>
    <col min="7939" max="7939" width="9.453125" customWidth="1"/>
    <col min="7940" max="7940" width="12.54296875" customWidth="1"/>
    <col min="7941" max="7941" width="15.90625" customWidth="1"/>
    <col min="7942" max="7942" width="19" customWidth="1"/>
    <col min="8193" max="8193" width="9.6328125" customWidth="1"/>
    <col min="8194" max="8194" width="50.6328125" bestFit="1" customWidth="1"/>
    <col min="8195" max="8195" width="9.453125" customWidth="1"/>
    <col min="8196" max="8196" width="12.54296875" customWidth="1"/>
    <col min="8197" max="8197" width="15.90625" customWidth="1"/>
    <col min="8198" max="8198" width="19" customWidth="1"/>
    <col min="8449" max="8449" width="9.6328125" customWidth="1"/>
    <col min="8450" max="8450" width="50.6328125" bestFit="1" customWidth="1"/>
    <col min="8451" max="8451" width="9.453125" customWidth="1"/>
    <col min="8452" max="8452" width="12.54296875" customWidth="1"/>
    <col min="8453" max="8453" width="15.90625" customWidth="1"/>
    <col min="8454" max="8454" width="19" customWidth="1"/>
    <col min="8705" max="8705" width="9.6328125" customWidth="1"/>
    <col min="8706" max="8706" width="50.6328125" bestFit="1" customWidth="1"/>
    <col min="8707" max="8707" width="9.453125" customWidth="1"/>
    <col min="8708" max="8708" width="12.54296875" customWidth="1"/>
    <col min="8709" max="8709" width="15.90625" customWidth="1"/>
    <col min="8710" max="8710" width="19" customWidth="1"/>
    <col min="8961" max="8961" width="9.6328125" customWidth="1"/>
    <col min="8962" max="8962" width="50.6328125" bestFit="1" customWidth="1"/>
    <col min="8963" max="8963" width="9.453125" customWidth="1"/>
    <col min="8964" max="8964" width="12.54296875" customWidth="1"/>
    <col min="8965" max="8965" width="15.90625" customWidth="1"/>
    <col min="8966" max="8966" width="19" customWidth="1"/>
    <col min="9217" max="9217" width="9.6328125" customWidth="1"/>
    <col min="9218" max="9218" width="50.6328125" bestFit="1" customWidth="1"/>
    <col min="9219" max="9219" width="9.453125" customWidth="1"/>
    <col min="9220" max="9220" width="12.54296875" customWidth="1"/>
    <col min="9221" max="9221" width="15.90625" customWidth="1"/>
    <col min="9222" max="9222" width="19" customWidth="1"/>
    <col min="9473" max="9473" width="9.6328125" customWidth="1"/>
    <col min="9474" max="9474" width="50.6328125" bestFit="1" customWidth="1"/>
    <col min="9475" max="9475" width="9.453125" customWidth="1"/>
    <col min="9476" max="9476" width="12.54296875" customWidth="1"/>
    <col min="9477" max="9477" width="15.90625" customWidth="1"/>
    <col min="9478" max="9478" width="19" customWidth="1"/>
    <col min="9729" max="9729" width="9.6328125" customWidth="1"/>
    <col min="9730" max="9730" width="50.6328125" bestFit="1" customWidth="1"/>
    <col min="9731" max="9731" width="9.453125" customWidth="1"/>
    <col min="9732" max="9732" width="12.54296875" customWidth="1"/>
    <col min="9733" max="9733" width="15.90625" customWidth="1"/>
    <col min="9734" max="9734" width="19" customWidth="1"/>
    <col min="9985" max="9985" width="9.6328125" customWidth="1"/>
    <col min="9986" max="9986" width="50.6328125" bestFit="1" customWidth="1"/>
    <col min="9987" max="9987" width="9.453125" customWidth="1"/>
    <col min="9988" max="9988" width="12.54296875" customWidth="1"/>
    <col min="9989" max="9989" width="15.90625" customWidth="1"/>
    <col min="9990" max="9990" width="19" customWidth="1"/>
    <col min="10241" max="10241" width="9.6328125" customWidth="1"/>
    <col min="10242" max="10242" width="50.6328125" bestFit="1" customWidth="1"/>
    <col min="10243" max="10243" width="9.453125" customWidth="1"/>
    <col min="10244" max="10244" width="12.54296875" customWidth="1"/>
    <col min="10245" max="10245" width="15.90625" customWidth="1"/>
    <col min="10246" max="10246" width="19" customWidth="1"/>
    <col min="10497" max="10497" width="9.6328125" customWidth="1"/>
    <col min="10498" max="10498" width="50.6328125" bestFit="1" customWidth="1"/>
    <col min="10499" max="10499" width="9.453125" customWidth="1"/>
    <col min="10500" max="10500" width="12.54296875" customWidth="1"/>
    <col min="10501" max="10501" width="15.90625" customWidth="1"/>
    <col min="10502" max="10502" width="19" customWidth="1"/>
    <col min="10753" max="10753" width="9.6328125" customWidth="1"/>
    <col min="10754" max="10754" width="50.6328125" bestFit="1" customWidth="1"/>
    <col min="10755" max="10755" width="9.453125" customWidth="1"/>
    <col min="10756" max="10756" width="12.54296875" customWidth="1"/>
    <col min="10757" max="10757" width="15.90625" customWidth="1"/>
    <col min="10758" max="10758" width="19" customWidth="1"/>
    <col min="11009" max="11009" width="9.6328125" customWidth="1"/>
    <col min="11010" max="11010" width="50.6328125" bestFit="1" customWidth="1"/>
    <col min="11011" max="11011" width="9.453125" customWidth="1"/>
    <col min="11012" max="11012" width="12.54296875" customWidth="1"/>
    <col min="11013" max="11013" width="15.90625" customWidth="1"/>
    <col min="11014" max="11014" width="19" customWidth="1"/>
    <col min="11265" max="11265" width="9.6328125" customWidth="1"/>
    <col min="11266" max="11266" width="50.6328125" bestFit="1" customWidth="1"/>
    <col min="11267" max="11267" width="9.453125" customWidth="1"/>
    <col min="11268" max="11268" width="12.54296875" customWidth="1"/>
    <col min="11269" max="11269" width="15.90625" customWidth="1"/>
    <col min="11270" max="11270" width="19" customWidth="1"/>
    <col min="11521" max="11521" width="9.6328125" customWidth="1"/>
    <col min="11522" max="11522" width="50.6328125" bestFit="1" customWidth="1"/>
    <col min="11523" max="11523" width="9.453125" customWidth="1"/>
    <col min="11524" max="11524" width="12.54296875" customWidth="1"/>
    <col min="11525" max="11525" width="15.90625" customWidth="1"/>
    <col min="11526" max="11526" width="19" customWidth="1"/>
    <col min="11777" max="11777" width="9.6328125" customWidth="1"/>
    <col min="11778" max="11778" width="50.6328125" bestFit="1" customWidth="1"/>
    <col min="11779" max="11779" width="9.453125" customWidth="1"/>
    <col min="11780" max="11780" width="12.54296875" customWidth="1"/>
    <col min="11781" max="11781" width="15.90625" customWidth="1"/>
    <col min="11782" max="11782" width="19" customWidth="1"/>
    <col min="12033" max="12033" width="9.6328125" customWidth="1"/>
    <col min="12034" max="12034" width="50.6328125" bestFit="1" customWidth="1"/>
    <col min="12035" max="12035" width="9.453125" customWidth="1"/>
    <col min="12036" max="12036" width="12.54296875" customWidth="1"/>
    <col min="12037" max="12037" width="15.90625" customWidth="1"/>
    <col min="12038" max="12038" width="19" customWidth="1"/>
    <col min="12289" max="12289" width="9.6328125" customWidth="1"/>
    <col min="12290" max="12290" width="50.6328125" bestFit="1" customWidth="1"/>
    <col min="12291" max="12291" width="9.453125" customWidth="1"/>
    <col min="12292" max="12292" width="12.54296875" customWidth="1"/>
    <col min="12293" max="12293" width="15.90625" customWidth="1"/>
    <col min="12294" max="12294" width="19" customWidth="1"/>
    <col min="12545" max="12545" width="9.6328125" customWidth="1"/>
    <col min="12546" max="12546" width="50.6328125" bestFit="1" customWidth="1"/>
    <col min="12547" max="12547" width="9.453125" customWidth="1"/>
    <col min="12548" max="12548" width="12.54296875" customWidth="1"/>
    <col min="12549" max="12549" width="15.90625" customWidth="1"/>
    <col min="12550" max="12550" width="19" customWidth="1"/>
    <col min="12801" max="12801" width="9.6328125" customWidth="1"/>
    <col min="12802" max="12802" width="50.6328125" bestFit="1" customWidth="1"/>
    <col min="12803" max="12803" width="9.453125" customWidth="1"/>
    <col min="12804" max="12804" width="12.54296875" customWidth="1"/>
    <col min="12805" max="12805" width="15.90625" customWidth="1"/>
    <col min="12806" max="12806" width="19" customWidth="1"/>
    <col min="13057" max="13057" width="9.6328125" customWidth="1"/>
    <col min="13058" max="13058" width="50.6328125" bestFit="1" customWidth="1"/>
    <col min="13059" max="13059" width="9.453125" customWidth="1"/>
    <col min="13060" max="13060" width="12.54296875" customWidth="1"/>
    <col min="13061" max="13061" width="15.90625" customWidth="1"/>
    <col min="13062" max="13062" width="19" customWidth="1"/>
    <col min="13313" max="13313" width="9.6328125" customWidth="1"/>
    <col min="13314" max="13314" width="50.6328125" bestFit="1" customWidth="1"/>
    <col min="13315" max="13315" width="9.453125" customWidth="1"/>
    <col min="13316" max="13316" width="12.54296875" customWidth="1"/>
    <col min="13317" max="13317" width="15.90625" customWidth="1"/>
    <col min="13318" max="13318" width="19" customWidth="1"/>
    <col min="13569" max="13569" width="9.6328125" customWidth="1"/>
    <col min="13570" max="13570" width="50.6328125" bestFit="1" customWidth="1"/>
    <col min="13571" max="13571" width="9.453125" customWidth="1"/>
    <col min="13572" max="13572" width="12.54296875" customWidth="1"/>
    <col min="13573" max="13573" width="15.90625" customWidth="1"/>
    <col min="13574" max="13574" width="19" customWidth="1"/>
    <col min="13825" max="13825" width="9.6328125" customWidth="1"/>
    <col min="13826" max="13826" width="50.6328125" bestFit="1" customWidth="1"/>
    <col min="13827" max="13827" width="9.453125" customWidth="1"/>
    <col min="13828" max="13828" width="12.54296875" customWidth="1"/>
    <col min="13829" max="13829" width="15.90625" customWidth="1"/>
    <col min="13830" max="13830" width="19" customWidth="1"/>
    <col min="14081" max="14081" width="9.6328125" customWidth="1"/>
    <col min="14082" max="14082" width="50.6328125" bestFit="1" customWidth="1"/>
    <col min="14083" max="14083" width="9.453125" customWidth="1"/>
    <col min="14084" max="14084" width="12.54296875" customWidth="1"/>
    <col min="14085" max="14085" width="15.90625" customWidth="1"/>
    <col min="14086" max="14086" width="19" customWidth="1"/>
    <col min="14337" max="14337" width="9.6328125" customWidth="1"/>
    <col min="14338" max="14338" width="50.6328125" bestFit="1" customWidth="1"/>
    <col min="14339" max="14339" width="9.453125" customWidth="1"/>
    <col min="14340" max="14340" width="12.54296875" customWidth="1"/>
    <col min="14341" max="14341" width="15.90625" customWidth="1"/>
    <col min="14342" max="14342" width="19" customWidth="1"/>
    <col min="14593" max="14593" width="9.6328125" customWidth="1"/>
    <col min="14594" max="14594" width="50.6328125" bestFit="1" customWidth="1"/>
    <col min="14595" max="14595" width="9.453125" customWidth="1"/>
    <col min="14596" max="14596" width="12.54296875" customWidth="1"/>
    <col min="14597" max="14597" width="15.90625" customWidth="1"/>
    <col min="14598" max="14598" width="19" customWidth="1"/>
    <col min="14849" max="14849" width="9.6328125" customWidth="1"/>
    <col min="14850" max="14850" width="50.6328125" bestFit="1" customWidth="1"/>
    <col min="14851" max="14851" width="9.453125" customWidth="1"/>
    <col min="14852" max="14852" width="12.54296875" customWidth="1"/>
    <col min="14853" max="14853" width="15.90625" customWidth="1"/>
    <col min="14854" max="14854" width="19" customWidth="1"/>
    <col min="15105" max="15105" width="9.6328125" customWidth="1"/>
    <col min="15106" max="15106" width="50.6328125" bestFit="1" customWidth="1"/>
    <col min="15107" max="15107" width="9.453125" customWidth="1"/>
    <col min="15108" max="15108" width="12.54296875" customWidth="1"/>
    <col min="15109" max="15109" width="15.90625" customWidth="1"/>
    <col min="15110" max="15110" width="19" customWidth="1"/>
    <col min="15361" max="15361" width="9.6328125" customWidth="1"/>
    <col min="15362" max="15362" width="50.6328125" bestFit="1" customWidth="1"/>
    <col min="15363" max="15363" width="9.453125" customWidth="1"/>
    <col min="15364" max="15364" width="12.54296875" customWidth="1"/>
    <col min="15365" max="15365" width="15.90625" customWidth="1"/>
    <col min="15366" max="15366" width="19" customWidth="1"/>
    <col min="15617" max="15617" width="9.6328125" customWidth="1"/>
    <col min="15618" max="15618" width="50.6328125" bestFit="1" customWidth="1"/>
    <col min="15619" max="15619" width="9.453125" customWidth="1"/>
    <col min="15620" max="15620" width="12.54296875" customWidth="1"/>
    <col min="15621" max="15621" width="15.90625" customWidth="1"/>
    <col min="15622" max="15622" width="19" customWidth="1"/>
    <col min="15873" max="15873" width="9.6328125" customWidth="1"/>
    <col min="15874" max="15874" width="50.6328125" bestFit="1" customWidth="1"/>
    <col min="15875" max="15875" width="9.453125" customWidth="1"/>
    <col min="15876" max="15876" width="12.54296875" customWidth="1"/>
    <col min="15877" max="15877" width="15.90625" customWidth="1"/>
    <col min="15878" max="15878" width="19" customWidth="1"/>
    <col min="16129" max="16129" width="9.6328125" customWidth="1"/>
    <col min="16130" max="16130" width="50.6328125" bestFit="1" customWidth="1"/>
    <col min="16131" max="16131" width="9.453125" customWidth="1"/>
    <col min="16132" max="16132" width="12.54296875" customWidth="1"/>
    <col min="16133" max="16133" width="15.90625" customWidth="1"/>
    <col min="16134" max="16134" width="19" customWidth="1"/>
  </cols>
  <sheetData>
    <row r="1" spans="1:6" ht="13.25" customHeight="1" x14ac:dyDescent="0.25">
      <c r="A1" s="1144" t="s">
        <v>289</v>
      </c>
      <c r="B1" s="1145"/>
      <c r="C1" s="1145"/>
      <c r="D1" s="1145"/>
      <c r="E1" s="1145"/>
      <c r="F1" s="1145"/>
    </row>
    <row r="2" spans="1:6" ht="12.5" x14ac:dyDescent="0.25">
      <c r="A2" s="1144" t="s">
        <v>972</v>
      </c>
      <c r="B2" s="1145"/>
      <c r="C2" s="1145"/>
      <c r="D2" s="1145"/>
      <c r="E2" s="1145"/>
      <c r="F2" s="1145"/>
    </row>
    <row r="3" spans="1:6" ht="13.5" customHeight="1" x14ac:dyDescent="0.25">
      <c r="A3" s="48" t="s">
        <v>1706</v>
      </c>
      <c r="D3" s="824"/>
    </row>
    <row r="4" spans="1:6" ht="13.5" customHeight="1" x14ac:dyDescent="0.25">
      <c r="A4" s="823"/>
      <c r="D4" s="824"/>
    </row>
    <row r="5" spans="1:6" ht="13.5" customHeight="1" x14ac:dyDescent="0.25">
      <c r="A5" s="48" t="s">
        <v>1707</v>
      </c>
      <c r="D5" s="824"/>
    </row>
    <row r="6" spans="1:6" ht="13.5" customHeight="1" thickBot="1" x14ac:dyDescent="0.3">
      <c r="A6" s="823"/>
      <c r="D6" s="824"/>
    </row>
    <row r="7" spans="1:6" ht="32.25" customHeight="1" thickBot="1" x14ac:dyDescent="0.3">
      <c r="A7" s="800" t="s">
        <v>72</v>
      </c>
      <c r="B7" s="801" t="s">
        <v>73</v>
      </c>
      <c r="C7" s="801" t="s">
        <v>74</v>
      </c>
      <c r="D7" s="801" t="s">
        <v>75</v>
      </c>
      <c r="E7" s="821" t="s">
        <v>1446</v>
      </c>
      <c r="F7" s="830" t="s">
        <v>1443</v>
      </c>
    </row>
    <row r="8" spans="1:6" ht="13" x14ac:dyDescent="0.25">
      <c r="A8" s="964"/>
      <c r="B8" s="965"/>
      <c r="C8" s="965"/>
      <c r="D8" s="965"/>
      <c r="E8" s="966"/>
      <c r="F8" s="967"/>
    </row>
    <row r="9" spans="1:6" ht="13" x14ac:dyDescent="0.25">
      <c r="A9" s="964"/>
      <c r="B9" s="295" t="s">
        <v>92</v>
      </c>
      <c r="C9" s="965"/>
      <c r="D9" s="965"/>
      <c r="E9" s="966"/>
      <c r="F9" s="967"/>
    </row>
    <row r="10" spans="1:6" ht="37.5" x14ac:dyDescent="0.25">
      <c r="A10" s="964"/>
      <c r="B10" s="457" t="s">
        <v>1784</v>
      </c>
      <c r="C10" s="965"/>
      <c r="D10" s="965"/>
      <c r="E10" s="966"/>
      <c r="F10" s="967"/>
    </row>
    <row r="11" spans="1:6" ht="13" x14ac:dyDescent="0.25">
      <c r="A11" s="964"/>
      <c r="B11" s="965"/>
      <c r="C11" s="965"/>
      <c r="D11" s="965"/>
      <c r="E11" s="966"/>
      <c r="F11" s="967"/>
    </row>
    <row r="12" spans="1:6" ht="13" x14ac:dyDescent="0.25">
      <c r="A12" s="47"/>
      <c r="B12" s="48" t="s">
        <v>1423</v>
      </c>
      <c r="C12" s="20"/>
      <c r="D12" s="49"/>
      <c r="E12" s="50"/>
      <c r="F12" s="700"/>
    </row>
    <row r="13" spans="1:6" ht="13" x14ac:dyDescent="0.25">
      <c r="A13" s="272"/>
      <c r="B13" s="271" t="s">
        <v>117</v>
      </c>
      <c r="C13" s="41"/>
      <c r="D13" s="379"/>
      <c r="E13" s="380"/>
      <c r="F13" s="701"/>
    </row>
    <row r="14" spans="1:6" ht="12.5" x14ac:dyDescent="0.25">
      <c r="A14" s="58"/>
      <c r="B14" s="256"/>
      <c r="C14" s="58"/>
      <c r="D14" s="228"/>
      <c r="E14" s="381"/>
      <c r="F14" s="702">
        <f t="shared" ref="F14:F60" si="0">D14*E14</f>
        <v>0</v>
      </c>
    </row>
    <row r="15" spans="1:6" ht="13" x14ac:dyDescent="0.25">
      <c r="A15" s="58"/>
      <c r="B15" s="226" t="s">
        <v>1175</v>
      </c>
      <c r="C15" s="58"/>
      <c r="D15" s="228"/>
      <c r="E15" s="381"/>
      <c r="F15" s="702">
        <f t="shared" si="0"/>
        <v>0</v>
      </c>
    </row>
    <row r="16" spans="1:6" ht="13" x14ac:dyDescent="0.25">
      <c r="A16" s="58"/>
      <c r="B16" s="205" t="s">
        <v>989</v>
      </c>
      <c r="C16" s="58"/>
      <c r="D16" s="267"/>
      <c r="E16" s="381"/>
      <c r="F16" s="702">
        <f t="shared" si="0"/>
        <v>0</v>
      </c>
    </row>
    <row r="17" spans="1:8" ht="53.25" customHeight="1" x14ac:dyDescent="0.25">
      <c r="A17" s="58"/>
      <c r="B17" s="980" t="s">
        <v>1176</v>
      </c>
      <c r="C17" s="58"/>
      <c r="D17" s="228"/>
      <c r="E17" s="381"/>
      <c r="F17" s="702">
        <f t="shared" si="0"/>
        <v>0</v>
      </c>
    </row>
    <row r="18" spans="1:8" ht="12.5" x14ac:dyDescent="0.25">
      <c r="A18" s="74" t="s">
        <v>1051</v>
      </c>
      <c r="B18" s="238" t="s">
        <v>996</v>
      </c>
      <c r="C18" s="74" t="s">
        <v>87</v>
      </c>
      <c r="D18" s="382">
        <v>60</v>
      </c>
      <c r="E18" s="206"/>
      <c r="F18" s="702">
        <f t="shared" si="0"/>
        <v>0</v>
      </c>
    </row>
    <row r="19" spans="1:8" ht="12.5" x14ac:dyDescent="0.25">
      <c r="A19" s="74"/>
      <c r="B19" s="238"/>
      <c r="C19" s="74"/>
      <c r="D19" s="382"/>
      <c r="E19" s="206"/>
      <c r="F19" s="702"/>
    </row>
    <row r="20" spans="1:8" ht="13" x14ac:dyDescent="0.25">
      <c r="A20" s="58"/>
      <c r="B20" s="205" t="s">
        <v>997</v>
      </c>
      <c r="C20" s="58"/>
      <c r="D20" s="268"/>
      <c r="E20" s="60"/>
      <c r="F20" s="702">
        <f t="shared" si="0"/>
        <v>0</v>
      </c>
    </row>
    <row r="21" spans="1:8" ht="25" x14ac:dyDescent="0.25">
      <c r="A21" s="977" t="s">
        <v>169</v>
      </c>
      <c r="B21" s="463" t="s">
        <v>144</v>
      </c>
      <c r="C21" s="74" t="s">
        <v>87</v>
      </c>
      <c r="D21" s="382">
        <v>80</v>
      </c>
      <c r="E21" s="383"/>
      <c r="F21" s="702">
        <f t="shared" ref="F21" si="1">D21*E21</f>
        <v>0</v>
      </c>
      <c r="H21" s="710"/>
    </row>
    <row r="22" spans="1:8" ht="12.5" x14ac:dyDescent="0.25">
      <c r="A22" s="74"/>
      <c r="B22" s="238"/>
      <c r="C22" s="74"/>
      <c r="D22" s="382"/>
      <c r="E22" s="383"/>
      <c r="F22" s="702"/>
    </row>
    <row r="23" spans="1:8" ht="12.5" x14ac:dyDescent="0.25">
      <c r="A23" s="74"/>
      <c r="B23" s="238"/>
      <c r="C23" s="74"/>
      <c r="D23" s="382"/>
      <c r="E23" s="383"/>
      <c r="F23" s="702"/>
    </row>
    <row r="24" spans="1:8" ht="13" x14ac:dyDescent="0.25">
      <c r="A24" s="70"/>
      <c r="B24" s="266"/>
      <c r="C24" s="70"/>
      <c r="D24" s="384"/>
      <c r="E24" s="138"/>
      <c r="F24" s="702">
        <f t="shared" si="0"/>
        <v>0</v>
      </c>
    </row>
    <row r="25" spans="1:8" ht="13" x14ac:dyDescent="0.25">
      <c r="A25" s="70"/>
      <c r="B25" s="266" t="s">
        <v>1052</v>
      </c>
      <c r="C25" s="70"/>
      <c r="D25" s="384"/>
      <c r="E25" s="138"/>
      <c r="F25" s="702">
        <f t="shared" si="0"/>
        <v>0</v>
      </c>
    </row>
    <row r="26" spans="1:8" ht="13" x14ac:dyDescent="0.25">
      <c r="A26" s="58"/>
      <c r="B26" s="385" t="s">
        <v>1053</v>
      </c>
      <c r="C26" s="58"/>
      <c r="D26" s="208"/>
      <c r="E26" s="60"/>
      <c r="F26" s="702">
        <f t="shared" si="0"/>
        <v>0</v>
      </c>
    </row>
    <row r="27" spans="1:8" ht="25" x14ac:dyDescent="0.25">
      <c r="A27" s="58"/>
      <c r="B27" s="257" t="s">
        <v>1054</v>
      </c>
      <c r="C27" s="58"/>
      <c r="D27" s="208"/>
      <c r="E27" s="60"/>
      <c r="F27" s="702">
        <f t="shared" si="0"/>
        <v>0</v>
      </c>
    </row>
    <row r="28" spans="1:8" ht="37.5" x14ac:dyDescent="0.25">
      <c r="A28" s="184" t="s">
        <v>319</v>
      </c>
      <c r="B28" s="139" t="s">
        <v>310</v>
      </c>
      <c r="C28" s="58" t="s">
        <v>79</v>
      </c>
      <c r="D28" s="208">
        <v>100</v>
      </c>
      <c r="E28" s="60"/>
      <c r="F28" s="702">
        <f t="shared" si="0"/>
        <v>0</v>
      </c>
    </row>
    <row r="29" spans="1:8" ht="25" x14ac:dyDescent="0.25">
      <c r="A29" s="184" t="s">
        <v>318</v>
      </c>
      <c r="B29" s="139" t="s">
        <v>1055</v>
      </c>
      <c r="C29" s="58" t="s">
        <v>79</v>
      </c>
      <c r="D29" s="208">
        <v>20</v>
      </c>
      <c r="E29" s="60"/>
      <c r="F29" s="702">
        <f t="shared" si="0"/>
        <v>0</v>
      </c>
    </row>
    <row r="30" spans="1:8" ht="12.5" x14ac:dyDescent="0.25">
      <c r="A30" s="70"/>
      <c r="B30" s="137"/>
      <c r="C30" s="70"/>
      <c r="D30" s="384"/>
      <c r="E30" s="138"/>
      <c r="F30" s="702">
        <f t="shared" si="0"/>
        <v>0</v>
      </c>
    </row>
    <row r="31" spans="1:8" ht="13" x14ac:dyDescent="0.25">
      <c r="A31" s="70"/>
      <c r="B31" s="386" t="s">
        <v>120</v>
      </c>
      <c r="C31" s="98"/>
      <c r="D31" s="102"/>
      <c r="E31" s="138"/>
      <c r="F31" s="702">
        <f t="shared" si="0"/>
        <v>0</v>
      </c>
    </row>
    <row r="32" spans="1:8" ht="30" customHeight="1" x14ac:dyDescent="0.25">
      <c r="A32" s="977" t="s">
        <v>122</v>
      </c>
      <c r="B32" s="560" t="s">
        <v>121</v>
      </c>
      <c r="C32" s="296" t="s">
        <v>87</v>
      </c>
      <c r="D32" s="367">
        <v>290</v>
      </c>
      <c r="E32" s="301"/>
      <c r="F32" s="440">
        <f>D32*E32</f>
        <v>0</v>
      </c>
    </row>
    <row r="33" spans="1:6" ht="12.5" x14ac:dyDescent="0.25">
      <c r="A33" s="70"/>
      <c r="B33" s="137"/>
      <c r="C33" s="70"/>
      <c r="D33" s="102"/>
      <c r="E33" s="138"/>
      <c r="F33" s="702"/>
    </row>
    <row r="34" spans="1:6" ht="12.5" x14ac:dyDescent="0.25">
      <c r="A34" s="70"/>
      <c r="B34" s="137"/>
      <c r="C34" s="70"/>
      <c r="D34" s="102"/>
      <c r="E34" s="138"/>
      <c r="F34" s="702">
        <f t="shared" si="0"/>
        <v>0</v>
      </c>
    </row>
    <row r="35" spans="1:6" ht="13" x14ac:dyDescent="0.25">
      <c r="A35" s="58"/>
      <c r="B35" s="387" t="s">
        <v>37</v>
      </c>
      <c r="C35" s="58"/>
      <c r="D35" s="208"/>
      <c r="E35" s="60"/>
      <c r="F35" s="702">
        <f t="shared" si="0"/>
        <v>0</v>
      </c>
    </row>
    <row r="36" spans="1:6" ht="13" x14ac:dyDescent="0.25">
      <c r="A36" s="58"/>
      <c r="B36" s="387" t="s">
        <v>77</v>
      </c>
      <c r="C36" s="58"/>
      <c r="D36" s="208"/>
      <c r="E36" s="60"/>
      <c r="F36" s="702">
        <f t="shared" si="0"/>
        <v>0</v>
      </c>
    </row>
    <row r="37" spans="1:6" ht="13" x14ac:dyDescent="0.25">
      <c r="A37" s="58"/>
      <c r="B37" s="385" t="s">
        <v>1006</v>
      </c>
      <c r="C37" s="58"/>
      <c r="D37" s="208"/>
      <c r="E37" s="60"/>
      <c r="F37" s="702">
        <f t="shared" si="0"/>
        <v>0</v>
      </c>
    </row>
    <row r="38" spans="1:6" ht="13" x14ac:dyDescent="0.25">
      <c r="A38" s="58"/>
      <c r="B38" s="205" t="s">
        <v>123</v>
      </c>
      <c r="C38" s="58"/>
      <c r="D38" s="208"/>
      <c r="E38" s="60"/>
      <c r="F38" s="702">
        <f t="shared" si="0"/>
        <v>0</v>
      </c>
    </row>
    <row r="39" spans="1:6" ht="37.5" x14ac:dyDescent="0.25">
      <c r="A39" s="58"/>
      <c r="B39" s="207" t="s">
        <v>1177</v>
      </c>
      <c r="C39" s="58"/>
      <c r="D39" s="208"/>
      <c r="E39" s="60"/>
      <c r="F39" s="702">
        <f t="shared" si="0"/>
        <v>0</v>
      </c>
    </row>
    <row r="40" spans="1:6" ht="12.5" x14ac:dyDescent="0.25">
      <c r="A40" s="58" t="s">
        <v>44</v>
      </c>
      <c r="B40" s="139" t="s">
        <v>125</v>
      </c>
      <c r="C40" s="58" t="s">
        <v>87</v>
      </c>
      <c r="D40" s="208">
        <v>6</v>
      </c>
      <c r="E40" s="60"/>
      <c r="F40" s="702">
        <f t="shared" si="0"/>
        <v>0</v>
      </c>
    </row>
    <row r="41" spans="1:6" ht="15" customHeight="1" x14ac:dyDescent="0.25">
      <c r="A41" s="58"/>
      <c r="B41" s="205" t="s">
        <v>1079</v>
      </c>
      <c r="C41" s="58"/>
      <c r="D41" s="208"/>
      <c r="E41" s="60"/>
      <c r="F41" s="702">
        <f t="shared" si="0"/>
        <v>0</v>
      </c>
    </row>
    <row r="42" spans="1:6" ht="37.5" x14ac:dyDescent="0.25">
      <c r="A42" s="58"/>
      <c r="B42" s="207" t="s">
        <v>1178</v>
      </c>
      <c r="C42" s="58"/>
      <c r="D42" s="208"/>
      <c r="E42" s="60"/>
      <c r="F42" s="702">
        <f t="shared" si="0"/>
        <v>0</v>
      </c>
    </row>
    <row r="43" spans="1:6" ht="12.5" x14ac:dyDescent="0.25">
      <c r="A43" s="58" t="s">
        <v>1008</v>
      </c>
      <c r="B43" s="139" t="s">
        <v>125</v>
      </c>
      <c r="C43" s="58" t="s">
        <v>87</v>
      </c>
      <c r="D43" s="208">
        <v>50</v>
      </c>
      <c r="E43" s="60"/>
      <c r="F43" s="702">
        <f t="shared" si="0"/>
        <v>0</v>
      </c>
    </row>
    <row r="44" spans="1:6" ht="12.5" x14ac:dyDescent="0.25">
      <c r="A44" s="58"/>
      <c r="B44" s="139"/>
      <c r="C44" s="58"/>
      <c r="D44" s="208"/>
      <c r="E44" s="60"/>
      <c r="F44" s="702">
        <f t="shared" si="0"/>
        <v>0</v>
      </c>
    </row>
    <row r="45" spans="1:6" ht="13" x14ac:dyDescent="0.25">
      <c r="A45" s="58"/>
      <c r="B45" s="226" t="s">
        <v>1073</v>
      </c>
      <c r="C45" s="58"/>
      <c r="D45" s="208"/>
      <c r="E45" s="60"/>
      <c r="F45" s="702">
        <f t="shared" si="0"/>
        <v>0</v>
      </c>
    </row>
    <row r="46" spans="1:6" ht="13" x14ac:dyDescent="0.25">
      <c r="A46" s="58"/>
      <c r="B46" s="205" t="s">
        <v>127</v>
      </c>
      <c r="C46" s="58"/>
      <c r="D46" s="208"/>
      <c r="E46" s="60"/>
      <c r="F46" s="702">
        <f t="shared" si="0"/>
        <v>0</v>
      </c>
    </row>
    <row r="47" spans="1:6" ht="25" x14ac:dyDescent="0.25">
      <c r="A47" s="58"/>
      <c r="B47" s="257" t="s">
        <v>1179</v>
      </c>
      <c r="C47" s="58"/>
      <c r="D47" s="208"/>
      <c r="E47" s="60"/>
      <c r="F47" s="702">
        <f t="shared" si="0"/>
        <v>0</v>
      </c>
    </row>
    <row r="48" spans="1:6" ht="12.5" x14ac:dyDescent="0.25">
      <c r="A48" s="184" t="s">
        <v>78</v>
      </c>
      <c r="B48" s="139" t="s">
        <v>128</v>
      </c>
      <c r="C48" s="58" t="s">
        <v>87</v>
      </c>
      <c r="D48" s="208">
        <v>6</v>
      </c>
      <c r="E48" s="60"/>
      <c r="F48" s="702">
        <f t="shared" si="0"/>
        <v>0</v>
      </c>
    </row>
    <row r="49" spans="1:6" ht="12.5" x14ac:dyDescent="0.25">
      <c r="A49" s="58"/>
      <c r="B49" s="227"/>
      <c r="C49" s="58"/>
      <c r="D49" s="208"/>
      <c r="E49" s="60"/>
      <c r="F49" s="702">
        <f t="shared" si="0"/>
        <v>0</v>
      </c>
    </row>
    <row r="50" spans="1:6" ht="13" x14ac:dyDescent="0.25">
      <c r="A50" s="58"/>
      <c r="B50" s="387" t="s">
        <v>1074</v>
      </c>
      <c r="C50" s="58"/>
      <c r="D50" s="208"/>
      <c r="E50" s="60"/>
      <c r="F50" s="702">
        <f t="shared" si="0"/>
        <v>0</v>
      </c>
    </row>
    <row r="51" spans="1:6" ht="13" x14ac:dyDescent="0.25">
      <c r="A51" s="58"/>
      <c r="B51" s="385" t="s">
        <v>130</v>
      </c>
      <c r="C51" s="58"/>
      <c r="D51" s="208"/>
      <c r="E51" s="60"/>
      <c r="F51" s="702">
        <f t="shared" si="0"/>
        <v>0</v>
      </c>
    </row>
    <row r="52" spans="1:6" ht="25" x14ac:dyDescent="0.25">
      <c r="A52" s="58"/>
      <c r="B52" s="207" t="s">
        <v>1234</v>
      </c>
      <c r="C52" s="58"/>
      <c r="D52" s="208"/>
      <c r="E52" s="60"/>
      <c r="F52" s="702">
        <f t="shared" si="0"/>
        <v>0</v>
      </c>
    </row>
    <row r="53" spans="1:6" ht="12.5" x14ac:dyDescent="0.25">
      <c r="A53" s="184" t="s">
        <v>48</v>
      </c>
      <c r="B53" s="139" t="s">
        <v>1180</v>
      </c>
      <c r="C53" s="58" t="s">
        <v>87</v>
      </c>
      <c r="D53" s="208">
        <v>15</v>
      </c>
      <c r="E53" s="60"/>
      <c r="F53" s="702">
        <f t="shared" si="0"/>
        <v>0</v>
      </c>
    </row>
    <row r="54" spans="1:6" ht="15" customHeight="1" x14ac:dyDescent="0.25">
      <c r="A54" s="58"/>
      <c r="B54" s="385" t="s">
        <v>1011</v>
      </c>
      <c r="C54" s="58"/>
      <c r="D54" s="208"/>
      <c r="E54" s="60"/>
      <c r="F54" s="702">
        <f t="shared" si="0"/>
        <v>0</v>
      </c>
    </row>
    <row r="55" spans="1:6" ht="25" x14ac:dyDescent="0.25">
      <c r="A55" s="58"/>
      <c r="B55" s="207" t="s">
        <v>1235</v>
      </c>
      <c r="C55" s="58"/>
      <c r="D55" s="208"/>
      <c r="E55" s="60"/>
      <c r="F55" s="702">
        <f t="shared" si="0"/>
        <v>0</v>
      </c>
    </row>
    <row r="56" spans="1:6" ht="12.5" x14ac:dyDescent="0.25">
      <c r="A56" s="184" t="s">
        <v>49</v>
      </c>
      <c r="B56" s="139" t="s">
        <v>1180</v>
      </c>
      <c r="C56" s="58" t="s">
        <v>87</v>
      </c>
      <c r="D56" s="208">
        <v>25</v>
      </c>
      <c r="E56" s="60"/>
      <c r="F56" s="702">
        <f t="shared" si="0"/>
        <v>0</v>
      </c>
    </row>
    <row r="57" spans="1:6" ht="13" x14ac:dyDescent="0.25">
      <c r="A57" s="58"/>
      <c r="B57" s="386" t="s">
        <v>1181</v>
      </c>
      <c r="C57" s="58"/>
      <c r="D57" s="208"/>
      <c r="E57" s="60"/>
      <c r="F57" s="702">
        <f t="shared" si="0"/>
        <v>0</v>
      </c>
    </row>
    <row r="58" spans="1:6" ht="25" x14ac:dyDescent="0.25">
      <c r="A58" s="58"/>
      <c r="B58" s="207" t="s">
        <v>1534</v>
      </c>
      <c r="C58" s="58"/>
      <c r="D58" s="208"/>
      <c r="E58" s="60"/>
      <c r="F58" s="702">
        <f t="shared" si="0"/>
        <v>0</v>
      </c>
    </row>
    <row r="59" spans="1:6" ht="12.5" x14ac:dyDescent="0.25">
      <c r="A59" s="184" t="s">
        <v>654</v>
      </c>
      <c r="B59" s="139" t="s">
        <v>1010</v>
      </c>
      <c r="C59" s="58" t="s">
        <v>87</v>
      </c>
      <c r="D59" s="208">
        <v>15</v>
      </c>
      <c r="E59" s="60"/>
      <c r="F59" s="702">
        <f t="shared" si="0"/>
        <v>0</v>
      </c>
    </row>
    <row r="60" spans="1:6" ht="12.5" x14ac:dyDescent="0.25">
      <c r="A60" s="184"/>
      <c r="B60" s="139"/>
      <c r="C60" s="58"/>
      <c r="D60" s="208"/>
      <c r="E60" s="60"/>
      <c r="F60" s="702">
        <f t="shared" si="0"/>
        <v>0</v>
      </c>
    </row>
    <row r="61" spans="1:6" ht="13.5" thickBot="1" x14ac:dyDescent="0.35">
      <c r="A61" s="388" t="s">
        <v>1182</v>
      </c>
      <c r="B61" s="273"/>
      <c r="C61" s="274"/>
      <c r="D61" s="275"/>
      <c r="E61" s="389"/>
      <c r="F61" s="703">
        <f>SUM(F14:F59)</f>
        <v>0</v>
      </c>
    </row>
    <row r="62" spans="1:6" ht="32.25" customHeight="1" thickBot="1" x14ac:dyDescent="0.3">
      <c r="A62" s="800" t="s">
        <v>72</v>
      </c>
      <c r="B62" s="801" t="s">
        <v>73</v>
      </c>
      <c r="C62" s="801" t="s">
        <v>74</v>
      </c>
      <c r="D62" s="801" t="s">
        <v>75</v>
      </c>
      <c r="E62" s="821" t="s">
        <v>1446</v>
      </c>
      <c r="F62" s="830" t="s">
        <v>1443</v>
      </c>
    </row>
    <row r="63" spans="1:6" ht="13" x14ac:dyDescent="0.25">
      <c r="A63" s="58"/>
      <c r="B63" s="226" t="s">
        <v>132</v>
      </c>
      <c r="C63" s="58"/>
      <c r="D63" s="208"/>
      <c r="E63" s="60"/>
      <c r="F63" s="188"/>
    </row>
    <row r="64" spans="1:6" ht="13" x14ac:dyDescent="0.25">
      <c r="A64" s="58"/>
      <c r="B64" s="387" t="s">
        <v>1056</v>
      </c>
      <c r="C64" s="58"/>
      <c r="D64" s="208"/>
      <c r="E64" s="60"/>
      <c r="F64" s="188"/>
    </row>
    <row r="65" spans="1:6" ht="13" x14ac:dyDescent="0.25">
      <c r="A65" s="58"/>
      <c r="B65" s="205" t="s">
        <v>1057</v>
      </c>
      <c r="C65" s="58"/>
      <c r="D65" s="208"/>
      <c r="E65" s="60"/>
      <c r="F65" s="188"/>
    </row>
    <row r="66" spans="1:6" ht="25" x14ac:dyDescent="0.25">
      <c r="A66" s="58"/>
      <c r="B66" s="207" t="s">
        <v>1058</v>
      </c>
      <c r="C66" s="58"/>
      <c r="D66" s="208"/>
      <c r="E66" s="60"/>
      <c r="F66" s="188"/>
    </row>
    <row r="67" spans="1:6" ht="12.5" x14ac:dyDescent="0.25">
      <c r="A67" s="70" t="s">
        <v>42</v>
      </c>
      <c r="B67" s="137" t="s">
        <v>18</v>
      </c>
      <c r="C67" s="70" t="s">
        <v>79</v>
      </c>
      <c r="D67" s="208">
        <v>100</v>
      </c>
      <c r="E67" s="138"/>
      <c r="F67" s="702">
        <f t="shared" ref="F67:F117" si="2">D67*E67</f>
        <v>0</v>
      </c>
    </row>
    <row r="68" spans="1:6" ht="13" x14ac:dyDescent="0.25">
      <c r="A68" s="149"/>
      <c r="B68" s="259" t="s">
        <v>1012</v>
      </c>
      <c r="C68" s="149"/>
      <c r="D68" s="286"/>
      <c r="E68" s="152"/>
      <c r="F68" s="702">
        <f t="shared" si="2"/>
        <v>0</v>
      </c>
    </row>
    <row r="69" spans="1:6" ht="25" x14ac:dyDescent="0.25">
      <c r="A69" s="149"/>
      <c r="B69" s="261" t="s">
        <v>1013</v>
      </c>
      <c r="C69" s="149"/>
      <c r="D69" s="286"/>
      <c r="E69" s="152"/>
      <c r="F69" s="702">
        <f t="shared" si="2"/>
        <v>0</v>
      </c>
    </row>
    <row r="70" spans="1:6" ht="12.5" x14ac:dyDescent="0.25">
      <c r="A70" s="106" t="s">
        <v>54</v>
      </c>
      <c r="B70" s="112" t="s">
        <v>1059</v>
      </c>
      <c r="C70" s="106" t="s">
        <v>79</v>
      </c>
      <c r="D70" s="146">
        <v>20</v>
      </c>
      <c r="E70" s="390"/>
      <c r="F70" s="702">
        <f t="shared" si="2"/>
        <v>0</v>
      </c>
    </row>
    <row r="71" spans="1:6" ht="12.5" x14ac:dyDescent="0.25">
      <c r="A71" s="106" t="s">
        <v>55</v>
      </c>
      <c r="B71" s="112" t="s">
        <v>18</v>
      </c>
      <c r="C71" s="106" t="s">
        <v>79</v>
      </c>
      <c r="D71" s="146">
        <v>130</v>
      </c>
      <c r="E71" s="390"/>
      <c r="F71" s="702">
        <f t="shared" si="2"/>
        <v>0</v>
      </c>
    </row>
    <row r="72" spans="1:6" ht="12.5" x14ac:dyDescent="0.25">
      <c r="A72" s="106"/>
      <c r="B72" s="112"/>
      <c r="C72" s="106"/>
      <c r="D72" s="146"/>
      <c r="E72" s="390"/>
      <c r="F72" s="702">
        <f t="shared" si="2"/>
        <v>0</v>
      </c>
    </row>
    <row r="73" spans="1:6" ht="13" x14ac:dyDescent="0.25">
      <c r="A73" s="149"/>
      <c r="B73" s="263" t="s">
        <v>133</v>
      </c>
      <c r="C73" s="149"/>
      <c r="D73" s="286"/>
      <c r="E73" s="152"/>
      <c r="F73" s="702">
        <f t="shared" si="2"/>
        <v>0</v>
      </c>
    </row>
    <row r="74" spans="1:6" ht="13" x14ac:dyDescent="0.25">
      <c r="A74" s="154"/>
      <c r="B74" s="391" t="s">
        <v>1183</v>
      </c>
      <c r="C74" s="154"/>
      <c r="D74" s="392"/>
      <c r="E74" s="285"/>
      <c r="F74" s="702">
        <f t="shared" si="2"/>
        <v>0</v>
      </c>
    </row>
    <row r="75" spans="1:6" ht="25" x14ac:dyDescent="0.25">
      <c r="A75" s="154"/>
      <c r="B75" s="144" t="s">
        <v>1015</v>
      </c>
      <c r="C75" s="154"/>
      <c r="D75" s="392"/>
      <c r="E75" s="285"/>
      <c r="F75" s="702">
        <f t="shared" si="2"/>
        <v>0</v>
      </c>
    </row>
    <row r="76" spans="1:6" ht="12.5" x14ac:dyDescent="0.25">
      <c r="A76" s="149" t="s">
        <v>80</v>
      </c>
      <c r="B76" s="287" t="s">
        <v>1016</v>
      </c>
      <c r="C76" s="149" t="s">
        <v>68</v>
      </c>
      <c r="D76" s="146">
        <v>10</v>
      </c>
      <c r="E76" s="393"/>
      <c r="F76" s="702">
        <f t="shared" si="2"/>
        <v>0</v>
      </c>
    </row>
    <row r="77" spans="1:6" ht="12.5" x14ac:dyDescent="0.25">
      <c r="A77" s="149"/>
      <c r="B77" s="287"/>
      <c r="C77" s="149"/>
      <c r="D77" s="286"/>
      <c r="E77" s="152"/>
      <c r="F77" s="702">
        <f t="shared" si="2"/>
        <v>0</v>
      </c>
    </row>
    <row r="78" spans="1:6" ht="13" x14ac:dyDescent="0.25">
      <c r="A78" s="149"/>
      <c r="B78" s="263" t="s">
        <v>59</v>
      </c>
      <c r="C78" s="149"/>
      <c r="D78" s="286"/>
      <c r="E78" s="152"/>
      <c r="F78" s="702">
        <f t="shared" si="2"/>
        <v>0</v>
      </c>
    </row>
    <row r="79" spans="1:6" ht="25" x14ac:dyDescent="0.25">
      <c r="A79" s="394"/>
      <c r="B79" s="395" t="s">
        <v>1184</v>
      </c>
      <c r="C79" s="394"/>
      <c r="D79" s="396"/>
      <c r="E79" s="397"/>
      <c r="F79" s="702">
        <f t="shared" si="2"/>
        <v>0</v>
      </c>
    </row>
    <row r="80" spans="1:6" ht="12.5" x14ac:dyDescent="0.25">
      <c r="A80" s="84" t="s">
        <v>1185</v>
      </c>
      <c r="B80" s="302" t="s">
        <v>1186</v>
      </c>
      <c r="C80" s="84" t="s">
        <v>66</v>
      </c>
      <c r="D80" s="398">
        <v>60</v>
      </c>
      <c r="E80" s="397"/>
      <c r="F80" s="702">
        <f t="shared" si="2"/>
        <v>0</v>
      </c>
    </row>
    <row r="81" spans="1:6" ht="12.5" x14ac:dyDescent="0.25">
      <c r="A81" s="84"/>
      <c r="B81" s="302"/>
      <c r="C81" s="84"/>
      <c r="D81" s="398"/>
      <c r="E81" s="397"/>
      <c r="F81" s="702">
        <f t="shared" si="2"/>
        <v>0</v>
      </c>
    </row>
    <row r="82" spans="1:6" ht="25" x14ac:dyDescent="0.25">
      <c r="A82" s="84"/>
      <c r="B82" s="395" t="s">
        <v>1187</v>
      </c>
      <c r="C82" s="84"/>
      <c r="D82" s="398"/>
      <c r="E82" s="397"/>
      <c r="F82" s="702">
        <f t="shared" si="2"/>
        <v>0</v>
      </c>
    </row>
    <row r="83" spans="1:6" ht="12.5" x14ac:dyDescent="0.25">
      <c r="A83" s="84" t="s">
        <v>1188</v>
      </c>
      <c r="B83" s="302" t="s">
        <v>1186</v>
      </c>
      <c r="C83" s="84" t="s">
        <v>79</v>
      </c>
      <c r="D83" s="398">
        <v>80</v>
      </c>
      <c r="E83" s="397"/>
      <c r="F83" s="702">
        <f t="shared" si="2"/>
        <v>0</v>
      </c>
    </row>
    <row r="84" spans="1:6" ht="12.5" x14ac:dyDescent="0.25">
      <c r="A84" s="149"/>
      <c r="B84" s="262"/>
      <c r="C84" s="149"/>
      <c r="D84" s="286"/>
      <c r="E84" s="152"/>
      <c r="F84" s="702">
        <f t="shared" si="2"/>
        <v>0</v>
      </c>
    </row>
    <row r="85" spans="1:6" ht="25" x14ac:dyDescent="0.25">
      <c r="A85" s="149"/>
      <c r="B85" s="399" t="s">
        <v>1189</v>
      </c>
      <c r="C85" s="149"/>
      <c r="D85" s="286"/>
      <c r="E85" s="152"/>
      <c r="F85" s="702">
        <f t="shared" si="2"/>
        <v>0</v>
      </c>
    </row>
    <row r="86" spans="1:6" ht="12.5" x14ac:dyDescent="0.25">
      <c r="A86" s="149" t="s">
        <v>1021</v>
      </c>
      <c r="B86" s="262" t="s">
        <v>1190</v>
      </c>
      <c r="C86" s="149" t="s">
        <v>66</v>
      </c>
      <c r="D86" s="286">
        <v>83</v>
      </c>
      <c r="E86" s="152"/>
      <c r="F86" s="702">
        <f t="shared" si="2"/>
        <v>0</v>
      </c>
    </row>
    <row r="87" spans="1:6" ht="13" x14ac:dyDescent="0.25">
      <c r="A87" s="149"/>
      <c r="B87" s="259"/>
      <c r="C87" s="149"/>
      <c r="D87" s="286"/>
      <c r="E87" s="152"/>
      <c r="F87" s="702">
        <f t="shared" si="2"/>
        <v>0</v>
      </c>
    </row>
    <row r="88" spans="1:6" ht="13" x14ac:dyDescent="0.25">
      <c r="A88" s="149"/>
      <c r="B88" s="263" t="s">
        <v>350</v>
      </c>
      <c r="C88" s="149"/>
      <c r="D88" s="286"/>
      <c r="E88" s="152"/>
      <c r="F88" s="702">
        <f t="shared" si="2"/>
        <v>0</v>
      </c>
    </row>
    <row r="89" spans="1:6" ht="13" x14ac:dyDescent="0.25">
      <c r="A89" s="149"/>
      <c r="B89" s="400" t="s">
        <v>1191</v>
      </c>
      <c r="C89" s="149"/>
      <c r="D89" s="286"/>
      <c r="E89" s="152"/>
      <c r="F89" s="702">
        <f t="shared" si="2"/>
        <v>0</v>
      </c>
    </row>
    <row r="90" spans="1:6" ht="12.5" x14ac:dyDescent="0.25">
      <c r="A90" s="149"/>
      <c r="B90" s="401" t="s">
        <v>1018</v>
      </c>
      <c r="C90" s="149"/>
      <c r="D90" s="286"/>
      <c r="E90" s="152"/>
      <c r="F90" s="702">
        <f t="shared" si="2"/>
        <v>0</v>
      </c>
    </row>
    <row r="91" spans="1:6" ht="12.5" x14ac:dyDescent="0.25">
      <c r="A91" s="106" t="s">
        <v>1019</v>
      </c>
      <c r="B91" s="402" t="s">
        <v>1020</v>
      </c>
      <c r="C91" s="154" t="s">
        <v>79</v>
      </c>
      <c r="D91" s="392">
        <v>200</v>
      </c>
      <c r="E91" s="285"/>
      <c r="F91" s="702">
        <f t="shared" si="2"/>
        <v>0</v>
      </c>
    </row>
    <row r="92" spans="1:6" ht="12.5" x14ac:dyDescent="0.25">
      <c r="A92" s="149"/>
      <c r="B92" s="279"/>
      <c r="C92" s="403"/>
      <c r="D92" s="404"/>
      <c r="E92" s="405"/>
      <c r="F92" s="702">
        <f t="shared" si="2"/>
        <v>0</v>
      </c>
    </row>
    <row r="93" spans="1:6" ht="13" x14ac:dyDescent="0.25">
      <c r="A93" s="149"/>
      <c r="B93" s="406" t="s">
        <v>1034</v>
      </c>
      <c r="C93" s="403"/>
      <c r="D93" s="404"/>
      <c r="E93" s="405"/>
      <c r="F93" s="702">
        <f t="shared" si="2"/>
        <v>0</v>
      </c>
    </row>
    <row r="94" spans="1:6" ht="37.5" x14ac:dyDescent="0.25">
      <c r="A94" s="288"/>
      <c r="B94" s="111" t="s">
        <v>1195</v>
      </c>
      <c r="C94" s="407"/>
      <c r="D94" s="408"/>
      <c r="E94" s="390"/>
      <c r="F94" s="702">
        <f t="shared" si="2"/>
        <v>0</v>
      </c>
    </row>
    <row r="95" spans="1:6" ht="12.5" x14ac:dyDescent="0.25">
      <c r="A95" s="409"/>
      <c r="B95" s="410"/>
      <c r="C95" s="407"/>
      <c r="D95" s="411"/>
      <c r="E95" s="405"/>
      <c r="F95" s="702"/>
    </row>
    <row r="96" spans="1:6" ht="12.5" x14ac:dyDescent="0.25">
      <c r="A96" s="962" t="s">
        <v>1192</v>
      </c>
      <c r="B96" s="960" t="s">
        <v>1265</v>
      </c>
      <c r="C96" s="407" t="s">
        <v>294</v>
      </c>
      <c r="D96" s="411">
        <v>2</v>
      </c>
      <c r="E96" s="405"/>
      <c r="F96" s="702">
        <f t="shared" si="2"/>
        <v>0</v>
      </c>
    </row>
    <row r="97" spans="1:6" ht="12.5" x14ac:dyDescent="0.25">
      <c r="A97" s="962" t="s">
        <v>1193</v>
      </c>
      <c r="B97" s="410" t="s">
        <v>1072</v>
      </c>
      <c r="C97" s="407" t="s">
        <v>294</v>
      </c>
      <c r="D97" s="411">
        <v>3</v>
      </c>
      <c r="E97" s="405"/>
      <c r="F97" s="702">
        <f t="shared" si="2"/>
        <v>0</v>
      </c>
    </row>
    <row r="98" spans="1:6" ht="12.5" x14ac:dyDescent="0.25">
      <c r="A98" s="409"/>
      <c r="B98" s="410"/>
      <c r="C98" s="407"/>
      <c r="D98" s="411"/>
      <c r="E98" s="405"/>
      <c r="F98" s="702"/>
    </row>
    <row r="99" spans="1:6" ht="12.5" x14ac:dyDescent="0.25">
      <c r="A99" s="412"/>
      <c r="B99" s="262"/>
      <c r="C99" s="149"/>
      <c r="D99" s="270"/>
      <c r="E99" s="152"/>
      <c r="F99" s="702">
        <f t="shared" si="2"/>
        <v>0</v>
      </c>
    </row>
    <row r="100" spans="1:6" ht="13" x14ac:dyDescent="0.25">
      <c r="A100" s="149"/>
      <c r="B100" s="263" t="s">
        <v>1060</v>
      </c>
      <c r="C100" s="149"/>
      <c r="D100" s="270"/>
      <c r="E100" s="152"/>
      <c r="F100" s="702">
        <f t="shared" si="2"/>
        <v>0</v>
      </c>
    </row>
    <row r="101" spans="1:6" ht="13" x14ac:dyDescent="0.25">
      <c r="A101" s="149"/>
      <c r="B101" s="263" t="s">
        <v>1025</v>
      </c>
      <c r="C101" s="149"/>
      <c r="D101" s="270"/>
      <c r="E101" s="152"/>
      <c r="F101" s="702">
        <f t="shared" si="2"/>
        <v>0</v>
      </c>
    </row>
    <row r="102" spans="1:6" ht="13" x14ac:dyDescent="0.25">
      <c r="A102" s="149"/>
      <c r="B102" s="259" t="s">
        <v>70</v>
      </c>
      <c r="C102" s="149"/>
      <c r="D102" s="270"/>
      <c r="E102" s="152"/>
      <c r="F102" s="702">
        <f t="shared" si="2"/>
        <v>0</v>
      </c>
    </row>
    <row r="103" spans="1:6" ht="37.5" x14ac:dyDescent="0.25">
      <c r="A103" s="149"/>
      <c r="B103" s="261" t="s">
        <v>1597</v>
      </c>
      <c r="C103" s="149"/>
      <c r="D103" s="270"/>
      <c r="E103" s="152"/>
      <c r="F103" s="702">
        <f t="shared" si="2"/>
        <v>0</v>
      </c>
    </row>
    <row r="104" spans="1:6" ht="12.5" x14ac:dyDescent="0.25">
      <c r="A104" s="149" t="s">
        <v>137</v>
      </c>
      <c r="B104" s="413" t="s">
        <v>1596</v>
      </c>
      <c r="C104" s="149" t="s">
        <v>294</v>
      </c>
      <c r="D104" s="270">
        <v>4</v>
      </c>
      <c r="E104" s="76"/>
      <c r="F104" s="702">
        <f t="shared" si="2"/>
        <v>0</v>
      </c>
    </row>
    <row r="105" spans="1:6" ht="12.5" x14ac:dyDescent="0.25">
      <c r="A105" s="149" t="s">
        <v>27</v>
      </c>
      <c r="B105" s="413" t="s">
        <v>740</v>
      </c>
      <c r="C105" s="149" t="s">
        <v>294</v>
      </c>
      <c r="D105" s="270">
        <v>8</v>
      </c>
      <c r="E105" s="76"/>
      <c r="F105" s="702">
        <f t="shared" si="2"/>
        <v>0</v>
      </c>
    </row>
    <row r="106" spans="1:6" ht="12.5" x14ac:dyDescent="0.25">
      <c r="A106" s="149"/>
      <c r="B106" s="413"/>
      <c r="C106" s="149"/>
      <c r="D106" s="270"/>
      <c r="E106" s="76"/>
      <c r="F106" s="702">
        <f t="shared" si="2"/>
        <v>0</v>
      </c>
    </row>
    <row r="107" spans="1:6" ht="13" x14ac:dyDescent="0.25">
      <c r="A107" s="149"/>
      <c r="B107" s="259" t="s">
        <v>1064</v>
      </c>
      <c r="C107" s="149"/>
      <c r="D107" s="270"/>
      <c r="E107" s="152"/>
      <c r="F107" s="702">
        <f t="shared" si="2"/>
        <v>0</v>
      </c>
    </row>
    <row r="108" spans="1:6" ht="37.5" x14ac:dyDescent="0.25">
      <c r="A108" s="149"/>
      <c r="B108" s="261" t="s">
        <v>1595</v>
      </c>
      <c r="C108" s="149"/>
      <c r="D108" s="270"/>
      <c r="E108" s="152"/>
      <c r="F108" s="702">
        <f t="shared" si="2"/>
        <v>0</v>
      </c>
    </row>
    <row r="109" spans="1:6" ht="12.5" x14ac:dyDescent="0.25">
      <c r="A109" s="963" t="s">
        <v>191</v>
      </c>
      <c r="B109" s="961" t="s">
        <v>21</v>
      </c>
      <c r="C109" s="106" t="s">
        <v>294</v>
      </c>
      <c r="D109" s="265">
        <v>2</v>
      </c>
      <c r="E109" s="283"/>
      <c r="F109" s="702">
        <f t="shared" si="2"/>
        <v>0</v>
      </c>
    </row>
    <row r="110" spans="1:6" ht="12.5" x14ac:dyDescent="0.25">
      <c r="A110" s="963" t="s">
        <v>237</v>
      </c>
      <c r="B110" s="145" t="s">
        <v>740</v>
      </c>
      <c r="C110" s="149" t="s">
        <v>294</v>
      </c>
      <c r="D110" s="270">
        <v>3</v>
      </c>
      <c r="E110" s="414"/>
      <c r="F110" s="702">
        <f t="shared" si="2"/>
        <v>0</v>
      </c>
    </row>
    <row r="111" spans="1:6" ht="12.5" x14ac:dyDescent="0.25">
      <c r="A111" s="131"/>
      <c r="B111" s="145"/>
      <c r="C111" s="149"/>
      <c r="D111" s="270"/>
      <c r="E111" s="414"/>
      <c r="F111" s="702"/>
    </row>
    <row r="112" spans="1:6" ht="12.5" x14ac:dyDescent="0.25">
      <c r="A112" s="131"/>
      <c r="B112" s="145"/>
      <c r="C112" s="149"/>
      <c r="D112" s="270"/>
      <c r="E112" s="283"/>
      <c r="F112" s="702">
        <f t="shared" si="2"/>
        <v>0</v>
      </c>
    </row>
    <row r="113" spans="1:6" ht="13" x14ac:dyDescent="0.25">
      <c r="A113" s="149"/>
      <c r="B113" s="259" t="s">
        <v>134</v>
      </c>
      <c r="C113" s="149"/>
      <c r="D113" s="270"/>
      <c r="E113" s="152"/>
      <c r="F113" s="702">
        <f t="shared" si="2"/>
        <v>0</v>
      </c>
    </row>
    <row r="114" spans="1:6" ht="37.5" x14ac:dyDescent="0.25">
      <c r="A114" s="149"/>
      <c r="B114" s="399" t="s">
        <v>1594</v>
      </c>
      <c r="C114" s="149"/>
      <c r="D114" s="270"/>
      <c r="E114" s="152"/>
      <c r="F114" s="702">
        <f t="shared" si="2"/>
        <v>0</v>
      </c>
    </row>
    <row r="115" spans="1:6" ht="12.5" x14ac:dyDescent="0.25">
      <c r="A115" s="963" t="s">
        <v>135</v>
      </c>
      <c r="B115" s="908" t="s">
        <v>1236</v>
      </c>
      <c r="C115" s="106" t="s">
        <v>294</v>
      </c>
      <c r="D115" s="265">
        <v>2</v>
      </c>
      <c r="E115" s="76"/>
      <c r="F115" s="702">
        <f t="shared" si="2"/>
        <v>0</v>
      </c>
    </row>
    <row r="116" spans="1:6" ht="12.5" x14ac:dyDescent="0.25">
      <c r="A116" s="963" t="s">
        <v>136</v>
      </c>
      <c r="B116" s="908" t="s">
        <v>1592</v>
      </c>
      <c r="C116" s="106" t="s">
        <v>294</v>
      </c>
      <c r="D116" s="265">
        <v>3</v>
      </c>
      <c r="E116" s="76"/>
      <c r="F116" s="702">
        <f t="shared" si="2"/>
        <v>0</v>
      </c>
    </row>
    <row r="117" spans="1:6" ht="12.5" x14ac:dyDescent="0.25">
      <c r="A117" s="131"/>
      <c r="B117" s="258"/>
      <c r="C117" s="106"/>
      <c r="D117" s="265"/>
      <c r="E117" s="76"/>
      <c r="F117" s="702">
        <f t="shared" si="2"/>
        <v>0</v>
      </c>
    </row>
    <row r="118" spans="1:6" ht="13.5" thickBot="1" x14ac:dyDescent="0.35">
      <c r="A118" s="388" t="s">
        <v>1182</v>
      </c>
      <c r="B118" s="273"/>
      <c r="C118" s="274"/>
      <c r="D118" s="275"/>
      <c r="E118" s="389"/>
      <c r="F118" s="703">
        <f>SUM(F67:F116)</f>
        <v>0</v>
      </c>
    </row>
    <row r="119" spans="1:6" ht="32.25" customHeight="1" thickBot="1" x14ac:dyDescent="0.3">
      <c r="A119" s="800" t="s">
        <v>72</v>
      </c>
      <c r="B119" s="801" t="s">
        <v>73</v>
      </c>
      <c r="C119" s="801" t="s">
        <v>74</v>
      </c>
      <c r="D119" s="801" t="s">
        <v>75</v>
      </c>
      <c r="E119" s="821" t="s">
        <v>1446</v>
      </c>
      <c r="F119" s="830" t="s">
        <v>1443</v>
      </c>
    </row>
    <row r="120" spans="1:6" ht="17.25" customHeight="1" x14ac:dyDescent="0.25">
      <c r="A120" s="964"/>
      <c r="B120" s="965"/>
      <c r="C120" s="965"/>
      <c r="D120" s="965"/>
      <c r="E120" s="966"/>
      <c r="F120" s="967"/>
    </row>
    <row r="121" spans="1:6" ht="37.5" x14ac:dyDescent="0.25">
      <c r="A121" s="106"/>
      <c r="B121" s="111" t="s">
        <v>1593</v>
      </c>
      <c r="C121" s="106"/>
      <c r="D121" s="265"/>
      <c r="E121" s="109"/>
      <c r="F121" s="704"/>
    </row>
    <row r="122" spans="1:6" ht="12.5" x14ac:dyDescent="0.25">
      <c r="A122" s="131" t="s">
        <v>62</v>
      </c>
      <c r="B122" s="908" t="s">
        <v>1237</v>
      </c>
      <c r="C122" s="106" t="s">
        <v>294</v>
      </c>
      <c r="D122" s="265">
        <v>1</v>
      </c>
      <c r="E122" s="76"/>
      <c r="F122" s="702">
        <f>D122*E122</f>
        <v>0</v>
      </c>
    </row>
    <row r="123" spans="1:6" ht="12.5" x14ac:dyDescent="0.25">
      <c r="A123" s="131" t="s">
        <v>63</v>
      </c>
      <c r="B123" s="258" t="s">
        <v>1029</v>
      </c>
      <c r="C123" s="106" t="s">
        <v>294</v>
      </c>
      <c r="D123" s="265">
        <v>2</v>
      </c>
      <c r="E123" s="76"/>
      <c r="F123" s="702">
        <f>D123*E123</f>
        <v>0</v>
      </c>
    </row>
    <row r="124" spans="1:6" ht="12.5" x14ac:dyDescent="0.25">
      <c r="A124" s="131"/>
      <c r="B124" s="258"/>
      <c r="C124" s="106"/>
      <c r="D124" s="265"/>
      <c r="E124" s="76"/>
      <c r="F124" s="702"/>
    </row>
    <row r="125" spans="1:6" ht="12.5" x14ac:dyDescent="0.25">
      <c r="A125" s="131"/>
      <c r="B125" s="258"/>
      <c r="C125" s="106"/>
      <c r="D125" s="265"/>
      <c r="E125" s="76"/>
      <c r="F125" s="704"/>
    </row>
    <row r="126" spans="1:6" ht="13" x14ac:dyDescent="0.25">
      <c r="A126" s="149"/>
      <c r="B126" s="263" t="s">
        <v>76</v>
      </c>
      <c r="C126" s="149"/>
      <c r="D126" s="270"/>
      <c r="E126" s="152"/>
      <c r="F126" s="705"/>
    </row>
    <row r="127" spans="1:6" ht="13" x14ac:dyDescent="0.25">
      <c r="A127" s="149"/>
      <c r="B127" s="259" t="s">
        <v>148</v>
      </c>
      <c r="C127" s="149"/>
      <c r="D127" s="270"/>
      <c r="E127" s="152"/>
      <c r="F127" s="705"/>
    </row>
    <row r="128" spans="1:6" ht="50" x14ac:dyDescent="0.25">
      <c r="A128" s="278"/>
      <c r="B128" s="254" t="s">
        <v>1196</v>
      </c>
      <c r="C128" s="278"/>
      <c r="D128" s="281"/>
      <c r="E128" s="76"/>
      <c r="F128" s="706"/>
    </row>
    <row r="129" spans="1:6" ht="12.5" x14ac:dyDescent="0.25">
      <c r="A129" s="84"/>
      <c r="B129" s="282"/>
      <c r="C129" s="278"/>
      <c r="D129" s="277"/>
      <c r="E129" s="76"/>
      <c r="F129" s="702"/>
    </row>
    <row r="130" spans="1:6" ht="12.5" x14ac:dyDescent="0.25">
      <c r="A130" s="84" t="s">
        <v>1066</v>
      </c>
      <c r="B130" s="968" t="s">
        <v>1598</v>
      </c>
      <c r="C130" s="278" t="s">
        <v>294</v>
      </c>
      <c r="D130" s="277">
        <v>2</v>
      </c>
      <c r="E130" s="76"/>
      <c r="F130" s="702">
        <f t="shared" ref="F130:F145" si="3">D130*E130</f>
        <v>0</v>
      </c>
    </row>
    <row r="131" spans="1:6" ht="12.5" x14ac:dyDescent="0.25">
      <c r="A131" s="84" t="s">
        <v>1094</v>
      </c>
      <c r="B131" s="968" t="s">
        <v>1065</v>
      </c>
      <c r="C131" s="278" t="s">
        <v>294</v>
      </c>
      <c r="D131" s="277">
        <v>2</v>
      </c>
      <c r="E131" s="76"/>
      <c r="F131" s="702">
        <f t="shared" si="3"/>
        <v>0</v>
      </c>
    </row>
    <row r="132" spans="1:6" ht="12.5" x14ac:dyDescent="0.25">
      <c r="A132" s="84"/>
      <c r="B132" s="282"/>
      <c r="C132" s="278"/>
      <c r="D132" s="105"/>
      <c r="E132" s="76"/>
      <c r="F132" s="702">
        <f t="shared" si="3"/>
        <v>0</v>
      </c>
    </row>
    <row r="133" spans="1:6" ht="13" x14ac:dyDescent="0.25">
      <c r="A133" s="149"/>
      <c r="B133" s="263" t="s">
        <v>1068</v>
      </c>
      <c r="C133" s="149"/>
      <c r="D133" s="286"/>
      <c r="E133" s="152"/>
      <c r="F133" s="702">
        <f t="shared" si="3"/>
        <v>0</v>
      </c>
    </row>
    <row r="134" spans="1:6" ht="13" x14ac:dyDescent="0.25">
      <c r="A134" s="149"/>
      <c r="B134" s="263"/>
      <c r="C134" s="149"/>
      <c r="D134" s="286"/>
      <c r="E134" s="152"/>
      <c r="F134" s="702">
        <f t="shared" si="3"/>
        <v>0</v>
      </c>
    </row>
    <row r="135" spans="1:6" ht="13" x14ac:dyDescent="0.25">
      <c r="A135" s="149"/>
      <c r="B135" s="263" t="s">
        <v>1036</v>
      </c>
      <c r="C135" s="149"/>
      <c r="D135" s="286"/>
      <c r="E135" s="152"/>
      <c r="F135" s="702">
        <f t="shared" si="3"/>
        <v>0</v>
      </c>
    </row>
    <row r="136" spans="1:6" ht="37.5" x14ac:dyDescent="0.25">
      <c r="A136" s="149"/>
      <c r="B136" s="399" t="s">
        <v>1197</v>
      </c>
      <c r="C136" s="149"/>
      <c r="D136" s="286"/>
      <c r="E136" s="152"/>
      <c r="F136" s="702">
        <f t="shared" si="3"/>
        <v>0</v>
      </c>
    </row>
    <row r="137" spans="1:6" ht="12.5" x14ac:dyDescent="0.25">
      <c r="A137" s="149" t="s">
        <v>1037</v>
      </c>
      <c r="B137" s="287" t="s">
        <v>1038</v>
      </c>
      <c r="C137" s="149" t="s">
        <v>66</v>
      </c>
      <c r="D137" s="260">
        <v>8</v>
      </c>
      <c r="E137" s="152"/>
      <c r="F137" s="702">
        <f t="shared" si="3"/>
        <v>0</v>
      </c>
    </row>
    <row r="138" spans="1:6" ht="12.5" x14ac:dyDescent="0.25">
      <c r="A138" s="149"/>
      <c r="B138" s="413"/>
      <c r="C138" s="149"/>
      <c r="D138" s="277"/>
      <c r="E138" s="152"/>
      <c r="F138" s="702">
        <f t="shared" si="3"/>
        <v>0</v>
      </c>
    </row>
    <row r="139" spans="1:6" ht="13" x14ac:dyDescent="0.25">
      <c r="A139" s="84"/>
      <c r="B139" s="415" t="s">
        <v>183</v>
      </c>
      <c r="C139" s="84"/>
      <c r="D139" s="105"/>
      <c r="E139" s="397"/>
      <c r="F139" s="702">
        <f t="shared" si="3"/>
        <v>0</v>
      </c>
    </row>
    <row r="140" spans="1:6" ht="13" x14ac:dyDescent="0.25">
      <c r="A140" s="84"/>
      <c r="B140" s="415" t="s">
        <v>188</v>
      </c>
      <c r="C140" s="84"/>
      <c r="D140" s="105"/>
      <c r="E140" s="397"/>
      <c r="F140" s="702">
        <f t="shared" si="3"/>
        <v>0</v>
      </c>
    </row>
    <row r="141" spans="1:6" ht="37.5" x14ac:dyDescent="0.25">
      <c r="A141" s="84"/>
      <c r="B141" s="395" t="s">
        <v>369</v>
      </c>
      <c r="C141" s="84"/>
      <c r="D141" s="105"/>
      <c r="E141" s="397"/>
      <c r="F141" s="702">
        <f t="shared" si="3"/>
        <v>0</v>
      </c>
    </row>
    <row r="142" spans="1:6" ht="25" x14ac:dyDescent="0.25">
      <c r="A142" s="149" t="s">
        <v>187</v>
      </c>
      <c r="B142" s="264" t="s">
        <v>1198</v>
      </c>
      <c r="C142" s="149" t="s">
        <v>79</v>
      </c>
      <c r="D142" s="260">
        <v>100</v>
      </c>
      <c r="E142" s="152"/>
      <c r="F142" s="702">
        <f t="shared" si="3"/>
        <v>0</v>
      </c>
    </row>
    <row r="143" spans="1:6" ht="12.5" x14ac:dyDescent="0.25">
      <c r="A143" s="84"/>
      <c r="B143" s="416"/>
      <c r="C143" s="84"/>
      <c r="D143" s="105"/>
      <c r="E143" s="397"/>
      <c r="F143" s="702">
        <f t="shared" si="3"/>
        <v>0</v>
      </c>
    </row>
    <row r="144" spans="1:6" ht="37.5" x14ac:dyDescent="0.25">
      <c r="A144" s="149"/>
      <c r="B144" s="399" t="s">
        <v>1199</v>
      </c>
      <c r="C144" s="149"/>
      <c r="D144" s="286"/>
      <c r="E144" s="152"/>
      <c r="F144" s="702">
        <f t="shared" si="3"/>
        <v>0</v>
      </c>
    </row>
    <row r="145" spans="1:6" s="264" customFormat="1" ht="25" x14ac:dyDescent="0.25">
      <c r="A145" s="264" t="s">
        <v>189</v>
      </c>
      <c r="B145" s="264" t="s">
        <v>1200</v>
      </c>
      <c r="C145" s="264" t="s">
        <v>79</v>
      </c>
      <c r="D145" s="417">
        <v>20</v>
      </c>
      <c r="E145" s="418"/>
      <c r="F145" s="702">
        <f t="shared" si="3"/>
        <v>0</v>
      </c>
    </row>
    <row r="146" spans="1:6" ht="12.5" x14ac:dyDescent="0.25">
      <c r="A146" s="84"/>
      <c r="B146" s="280"/>
      <c r="C146" s="84"/>
      <c r="D146" s="105"/>
      <c r="E146" s="419"/>
      <c r="F146" s="707"/>
    </row>
    <row r="147" spans="1:6" ht="13" x14ac:dyDescent="0.25">
      <c r="A147" s="149"/>
      <c r="B147" s="420" t="s">
        <v>171</v>
      </c>
      <c r="C147" s="149"/>
      <c r="D147" s="151"/>
      <c r="E147" s="152"/>
      <c r="F147" s="705"/>
    </row>
    <row r="148" spans="1:6" ht="12.5" x14ac:dyDescent="0.25">
      <c r="A148" s="149"/>
      <c r="B148" s="262"/>
      <c r="C148" s="149"/>
      <c r="D148" s="151"/>
      <c r="E148" s="152"/>
      <c r="F148" s="705"/>
    </row>
    <row r="149" spans="1:6" ht="13" x14ac:dyDescent="0.25">
      <c r="A149" s="421"/>
      <c r="B149" s="263" t="s">
        <v>1201</v>
      </c>
      <c r="C149" s="421"/>
      <c r="D149" s="422"/>
      <c r="E149" s="423"/>
      <c r="F149" s="708"/>
    </row>
    <row r="150" spans="1:6" ht="37.5" x14ac:dyDescent="0.25">
      <c r="A150" s="106" t="s">
        <v>1401</v>
      </c>
      <c r="B150" s="269" t="s">
        <v>1202</v>
      </c>
      <c r="C150" s="149" t="s">
        <v>294</v>
      </c>
      <c r="D150" s="270">
        <v>2</v>
      </c>
      <c r="E150" s="152"/>
      <c r="F150" s="705">
        <f>D150*E150</f>
        <v>0</v>
      </c>
    </row>
    <row r="151" spans="1:6" ht="12.5" x14ac:dyDescent="0.25">
      <c r="A151" s="149"/>
      <c r="B151" s="262"/>
      <c r="C151" s="149"/>
      <c r="D151" s="270"/>
      <c r="E151" s="152"/>
      <c r="F151" s="705"/>
    </row>
    <row r="152" spans="1:6" ht="13" x14ac:dyDescent="0.25">
      <c r="A152" s="421"/>
      <c r="B152" s="263" t="s">
        <v>1203</v>
      </c>
      <c r="C152" s="421"/>
      <c r="D152" s="424"/>
      <c r="E152" s="423"/>
      <c r="F152" s="708"/>
    </row>
    <row r="153" spans="1:6" ht="37.5" x14ac:dyDescent="0.25">
      <c r="A153" s="106" t="s">
        <v>1401</v>
      </c>
      <c r="B153" s="269" t="s">
        <v>1204</v>
      </c>
      <c r="C153" s="149" t="s">
        <v>294</v>
      </c>
      <c r="D153" s="270">
        <v>4</v>
      </c>
      <c r="E153" s="152"/>
      <c r="F153" s="705">
        <f>D153*E153</f>
        <v>0</v>
      </c>
    </row>
    <row r="154" spans="1:6" ht="12.5" x14ac:dyDescent="0.25">
      <c r="A154" s="149"/>
      <c r="B154" s="262"/>
      <c r="C154" s="149"/>
      <c r="D154" s="270"/>
      <c r="E154" s="152"/>
      <c r="F154" s="705"/>
    </row>
    <row r="155" spans="1:6" ht="13" x14ac:dyDescent="0.25">
      <c r="A155" s="421"/>
      <c r="B155" s="263" t="s">
        <v>1205</v>
      </c>
      <c r="C155" s="421"/>
      <c r="D155" s="424"/>
      <c r="E155" s="423"/>
      <c r="F155" s="708"/>
    </row>
    <row r="156" spans="1:6" ht="25" x14ac:dyDescent="0.25">
      <c r="A156" s="106" t="s">
        <v>1401</v>
      </c>
      <c r="B156" s="425" t="s">
        <v>1206</v>
      </c>
      <c r="C156" s="149" t="s">
        <v>294</v>
      </c>
      <c r="D156" s="270">
        <v>1</v>
      </c>
      <c r="E156" s="152"/>
      <c r="F156" s="705">
        <f>D156*E156</f>
        <v>0</v>
      </c>
    </row>
    <row r="157" spans="1:6" ht="12.5" x14ac:dyDescent="0.25">
      <c r="A157" s="106"/>
      <c r="B157" s="248"/>
      <c r="C157" s="149"/>
      <c r="D157" s="151"/>
      <c r="E157" s="152"/>
      <c r="F157" s="705">
        <f>D157*E157</f>
        <v>0</v>
      </c>
    </row>
    <row r="158" spans="1:6" ht="13" x14ac:dyDescent="0.25">
      <c r="A158" s="258"/>
      <c r="B158" s="255" t="s">
        <v>1075</v>
      </c>
      <c r="C158" s="258"/>
      <c r="D158" s="284"/>
      <c r="E158" s="276"/>
      <c r="F158" s="705">
        <f>D158*E158</f>
        <v>0</v>
      </c>
    </row>
    <row r="159" spans="1:6" ht="225" x14ac:dyDescent="0.25">
      <c r="A159" s="106" t="s">
        <v>1401</v>
      </c>
      <c r="B159" s="248" t="s">
        <v>1207</v>
      </c>
      <c r="C159" s="106" t="s">
        <v>971</v>
      </c>
      <c r="D159" s="146">
        <v>2</v>
      </c>
      <c r="E159" s="276"/>
      <c r="F159" s="705">
        <f>D159*E159</f>
        <v>0</v>
      </c>
    </row>
    <row r="160" spans="1:6" ht="13.5" thickBot="1" x14ac:dyDescent="0.35">
      <c r="A160" s="426" t="s">
        <v>1182</v>
      </c>
      <c r="B160" s="273"/>
      <c r="C160" s="274"/>
      <c r="D160" s="275"/>
      <c r="E160" s="389"/>
      <c r="F160" s="703">
        <f>SUM(F122:F159)</f>
        <v>0</v>
      </c>
    </row>
    <row r="161" spans="1:6" ht="32.25" customHeight="1" thickBot="1" x14ac:dyDescent="0.3">
      <c r="A161" s="800" t="s">
        <v>72</v>
      </c>
      <c r="B161" s="801" t="s">
        <v>73</v>
      </c>
      <c r="C161" s="801" t="s">
        <v>74</v>
      </c>
      <c r="D161" s="801" t="s">
        <v>75</v>
      </c>
      <c r="E161" s="821" t="s">
        <v>1446</v>
      </c>
      <c r="F161" s="830" t="s">
        <v>1443</v>
      </c>
    </row>
    <row r="162" spans="1:6" ht="13" x14ac:dyDescent="0.25">
      <c r="A162" s="427"/>
      <c r="B162" s="48" t="s">
        <v>1208</v>
      </c>
      <c r="C162" s="240"/>
      <c r="D162" s="241"/>
      <c r="E162" s="242"/>
      <c r="F162" s="709"/>
    </row>
    <row r="163" spans="1:6" ht="13" x14ac:dyDescent="0.25">
      <c r="A163" s="70"/>
      <c r="B163" s="48"/>
      <c r="C163" s="240"/>
      <c r="D163" s="241"/>
      <c r="E163" s="242"/>
      <c r="F163" s="709"/>
    </row>
    <row r="164" spans="1:6" ht="13" x14ac:dyDescent="0.3">
      <c r="A164" s="70"/>
      <c r="B164" s="244" t="s">
        <v>1046</v>
      </c>
      <c r="C164" s="240"/>
      <c r="D164" s="241"/>
      <c r="E164" s="242"/>
      <c r="F164" s="709">
        <f>F61</f>
        <v>0</v>
      </c>
    </row>
    <row r="165" spans="1:6" ht="12.5" x14ac:dyDescent="0.25">
      <c r="A165" s="70"/>
      <c r="B165" s="289" t="s">
        <v>1047</v>
      </c>
      <c r="C165" s="240"/>
      <c r="D165" s="241"/>
      <c r="E165" s="242"/>
      <c r="F165" s="709">
        <f>F118</f>
        <v>0</v>
      </c>
    </row>
    <row r="166" spans="1:6" ht="12.5" x14ac:dyDescent="0.25">
      <c r="A166" s="70"/>
      <c r="B166" s="245" t="s">
        <v>1048</v>
      </c>
      <c r="C166" s="240"/>
      <c r="D166" s="241"/>
      <c r="E166" s="242"/>
      <c r="F166" s="709">
        <f>F160</f>
        <v>0</v>
      </c>
    </row>
    <row r="167" spans="1:6" ht="12.5" x14ac:dyDescent="0.25">
      <c r="A167" s="70"/>
      <c r="B167" s="245" t="s">
        <v>1049</v>
      </c>
      <c r="C167" s="240"/>
      <c r="D167" s="241"/>
      <c r="E167" s="242"/>
      <c r="F167" s="709"/>
    </row>
    <row r="168" spans="1:6" ht="12.5" x14ac:dyDescent="0.25">
      <c r="A168" s="70"/>
      <c r="B168" s="428"/>
      <c r="C168" s="58"/>
      <c r="D168" s="208"/>
      <c r="E168" s="60"/>
      <c r="F168" s="188"/>
    </row>
    <row r="169" spans="1:6" ht="12.5" x14ac:dyDescent="0.25">
      <c r="A169" s="70"/>
      <c r="B169" s="428"/>
      <c r="C169" s="58"/>
      <c r="D169" s="208"/>
      <c r="E169" s="60"/>
      <c r="F169" s="188"/>
    </row>
    <row r="170" spans="1:6" ht="32.25" customHeight="1" x14ac:dyDescent="0.25">
      <c r="A170" s="58"/>
      <c r="B170" s="256"/>
      <c r="C170" s="58"/>
      <c r="D170" s="208"/>
      <c r="E170" s="60"/>
      <c r="F170" s="188"/>
    </row>
    <row r="171" spans="1:6" ht="32.25" customHeight="1" x14ac:dyDescent="0.25">
      <c r="A171" s="58"/>
      <c r="B171" s="139"/>
      <c r="C171" s="58"/>
      <c r="D171" s="208"/>
      <c r="E171" s="60"/>
      <c r="F171" s="188"/>
    </row>
    <row r="172" spans="1:6" ht="32.25" customHeight="1" x14ac:dyDescent="0.25">
      <c r="A172" s="58"/>
      <c r="B172" s="139"/>
      <c r="C172" s="58"/>
      <c r="D172" s="208"/>
      <c r="E172" s="60"/>
      <c r="F172" s="188"/>
    </row>
    <row r="173" spans="1:6" ht="32.25" customHeight="1" x14ac:dyDescent="0.25">
      <c r="A173" s="58"/>
      <c r="B173" s="139"/>
      <c r="C173" s="58"/>
      <c r="D173" s="208"/>
      <c r="E173" s="60"/>
      <c r="F173" s="188"/>
    </row>
    <row r="174" spans="1:6" ht="32.25" customHeight="1" x14ac:dyDescent="0.25">
      <c r="A174" s="58"/>
      <c r="B174" s="139"/>
      <c r="C174" s="58"/>
      <c r="D174" s="208"/>
      <c r="E174" s="60"/>
      <c r="F174" s="188"/>
    </row>
    <row r="175" spans="1:6" ht="32.25" customHeight="1" x14ac:dyDescent="0.25">
      <c r="A175" s="58"/>
      <c r="B175" s="139"/>
      <c r="C175" s="58"/>
      <c r="D175" s="208"/>
      <c r="E175" s="60"/>
      <c r="F175" s="188"/>
    </row>
    <row r="176" spans="1:6" ht="32.25" customHeight="1" x14ac:dyDescent="0.25">
      <c r="A176" s="58"/>
      <c r="B176" s="139"/>
      <c r="C176" s="58"/>
      <c r="D176" s="208"/>
      <c r="E176" s="60"/>
      <c r="F176" s="188"/>
    </row>
    <row r="177" spans="1:6" ht="32.25" customHeight="1" x14ac:dyDescent="0.25">
      <c r="A177" s="58"/>
      <c r="B177" s="139"/>
      <c r="C177" s="58"/>
      <c r="D177" s="208"/>
      <c r="E177" s="60"/>
      <c r="F177" s="188"/>
    </row>
    <row r="178" spans="1:6" ht="32.25" customHeight="1" x14ac:dyDescent="0.25">
      <c r="A178" s="58"/>
      <c r="B178" s="139"/>
      <c r="C178" s="58"/>
      <c r="D178" s="208"/>
      <c r="E178" s="60"/>
      <c r="F178" s="188"/>
    </row>
    <row r="179" spans="1:6" ht="32.25" customHeight="1" x14ac:dyDescent="0.25">
      <c r="A179" s="58"/>
      <c r="B179" s="139"/>
      <c r="C179" s="58"/>
      <c r="D179" s="208"/>
      <c r="E179" s="60"/>
      <c r="F179" s="188"/>
    </row>
    <row r="180" spans="1:6" ht="32.25" customHeight="1" x14ac:dyDescent="0.25">
      <c r="A180" s="58"/>
      <c r="B180" s="139"/>
      <c r="C180" s="58"/>
      <c r="D180" s="208"/>
      <c r="E180" s="60"/>
      <c r="F180" s="188"/>
    </row>
    <row r="181" spans="1:6" ht="32.25" customHeight="1" x14ac:dyDescent="0.25">
      <c r="A181" s="58"/>
      <c r="B181" s="139"/>
      <c r="C181" s="58"/>
      <c r="D181" s="208"/>
      <c r="E181" s="60"/>
      <c r="F181" s="188"/>
    </row>
    <row r="182" spans="1:6" ht="32.25" customHeight="1" x14ac:dyDescent="0.25">
      <c r="A182" s="58"/>
      <c r="B182" s="139"/>
      <c r="C182" s="58"/>
      <c r="D182" s="268"/>
      <c r="E182" s="60"/>
      <c r="F182" s="188"/>
    </row>
    <row r="183" spans="1:6" ht="32.25" customHeight="1" x14ac:dyDescent="0.25">
      <c r="A183" s="58"/>
      <c r="B183" s="139"/>
      <c r="C183" s="58"/>
      <c r="D183" s="268"/>
      <c r="E183" s="60"/>
      <c r="F183" s="188"/>
    </row>
    <row r="184" spans="1:6" ht="32.25" customHeight="1" x14ac:dyDescent="0.25">
      <c r="A184" s="58"/>
      <c r="B184" s="139"/>
      <c r="C184" s="58"/>
      <c r="D184" s="268"/>
      <c r="E184" s="60"/>
      <c r="F184" s="188"/>
    </row>
    <row r="185" spans="1:6" ht="32.25" customHeight="1" x14ac:dyDescent="0.25">
      <c r="A185" s="58"/>
      <c r="B185" s="139"/>
      <c r="C185" s="58"/>
      <c r="D185" s="268"/>
      <c r="E185" s="60"/>
      <c r="F185" s="188"/>
    </row>
    <row r="186" spans="1:6" ht="13" x14ac:dyDescent="0.25">
      <c r="A186" s="1146" t="s">
        <v>1050</v>
      </c>
      <c r="B186" s="1147"/>
      <c r="C186" s="429"/>
      <c r="D186" s="430"/>
      <c r="E186" s="431"/>
      <c r="F186" s="432">
        <f>SUM(F164:F166)</f>
        <v>0</v>
      </c>
    </row>
  </sheetData>
  <mergeCells count="3">
    <mergeCell ref="A1:F1"/>
    <mergeCell ref="A186:B186"/>
    <mergeCell ref="A2:F2"/>
  </mergeCells>
  <phoneticPr fontId="6" type="noConversion"/>
  <printOptions horizontalCentered="1"/>
  <pageMargins left="0.511811023622047" right="7.7499999999999999E-2" top="0.511811023622047" bottom="0.71687500000000004" header="0.35433070866141703" footer="0.23622047244094499"/>
  <pageSetup paperSize="9" scale="59" orientation="portrait" cellComments="asDisplayed" horizontalDpi="4294967292" r:id="rId1"/>
  <headerFooter alignWithMargins="0">
    <oddHeader xml:space="preserve">&amp;R&amp;P
</oddHeader>
    <oddFooter>&amp;CPage &amp;P of &amp;N</oddFooter>
  </headerFooter>
  <rowBreaks count="3" manualBreakCount="3">
    <brk id="61" max="5" man="1"/>
    <brk id="118" max="5" man="1"/>
    <brk id="160"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5"/>
  <sheetViews>
    <sheetView view="pageBreakPreview" topLeftCell="A38" zoomScaleNormal="100" zoomScaleSheetLayoutView="100" workbookViewId="0">
      <selection activeCell="B46" sqref="B46:B48"/>
    </sheetView>
  </sheetViews>
  <sheetFormatPr defaultRowHeight="12.5" x14ac:dyDescent="0.25"/>
  <cols>
    <col min="1" max="1" width="9.36328125" style="749" customWidth="1"/>
    <col min="2" max="2" width="35.36328125" style="711" customWidth="1"/>
    <col min="3" max="3" width="6.453125" style="711" customWidth="1"/>
    <col min="4" max="4" width="11.36328125" style="711" customWidth="1"/>
    <col min="5" max="5" width="12.36328125" style="690" customWidth="1"/>
    <col min="6" max="6" width="14.6328125" style="761" customWidth="1"/>
    <col min="7" max="7" width="9.08984375" style="711"/>
    <col min="9" max="9" width="10.36328125" bestFit="1" customWidth="1"/>
    <col min="257" max="257" width="9.36328125" customWidth="1"/>
    <col min="258" max="258" width="35.36328125" customWidth="1"/>
    <col min="259" max="259" width="6.453125" customWidth="1"/>
    <col min="260" max="260" width="9.54296875" customWidth="1"/>
    <col min="261" max="261" width="12.36328125" customWidth="1"/>
    <col min="262" max="262" width="14.6328125" customWidth="1"/>
    <col min="513" max="513" width="9.36328125" customWidth="1"/>
    <col min="514" max="514" width="35.36328125" customWidth="1"/>
    <col min="515" max="515" width="6.453125" customWidth="1"/>
    <col min="516" max="516" width="9.54296875" customWidth="1"/>
    <col min="517" max="517" width="12.36328125" customWidth="1"/>
    <col min="518" max="518" width="14.6328125" customWidth="1"/>
    <col min="769" max="769" width="9.36328125" customWidth="1"/>
    <col min="770" max="770" width="35.36328125" customWidth="1"/>
    <col min="771" max="771" width="6.453125" customWidth="1"/>
    <col min="772" max="772" width="9.54296875" customWidth="1"/>
    <col min="773" max="773" width="12.36328125" customWidth="1"/>
    <col min="774" max="774" width="14.6328125" customWidth="1"/>
    <col min="1025" max="1025" width="9.36328125" customWidth="1"/>
    <col min="1026" max="1026" width="35.36328125" customWidth="1"/>
    <col min="1027" max="1027" width="6.453125" customWidth="1"/>
    <col min="1028" max="1028" width="9.54296875" customWidth="1"/>
    <col min="1029" max="1029" width="12.36328125" customWidth="1"/>
    <col min="1030" max="1030" width="14.6328125" customWidth="1"/>
    <col min="1281" max="1281" width="9.36328125" customWidth="1"/>
    <col min="1282" max="1282" width="35.36328125" customWidth="1"/>
    <col min="1283" max="1283" width="6.453125" customWidth="1"/>
    <col min="1284" max="1284" width="9.54296875" customWidth="1"/>
    <col min="1285" max="1285" width="12.36328125" customWidth="1"/>
    <col min="1286" max="1286" width="14.6328125" customWidth="1"/>
    <col min="1537" max="1537" width="9.36328125" customWidth="1"/>
    <col min="1538" max="1538" width="35.36328125" customWidth="1"/>
    <col min="1539" max="1539" width="6.453125" customWidth="1"/>
    <col min="1540" max="1540" width="9.54296875" customWidth="1"/>
    <col min="1541" max="1541" width="12.36328125" customWidth="1"/>
    <col min="1542" max="1542" width="14.6328125" customWidth="1"/>
    <col min="1793" max="1793" width="9.36328125" customWidth="1"/>
    <col min="1794" max="1794" width="35.36328125" customWidth="1"/>
    <col min="1795" max="1795" width="6.453125" customWidth="1"/>
    <col min="1796" max="1796" width="9.54296875" customWidth="1"/>
    <col min="1797" max="1797" width="12.36328125" customWidth="1"/>
    <col min="1798" max="1798" width="14.6328125" customWidth="1"/>
    <col min="2049" max="2049" width="9.36328125" customWidth="1"/>
    <col min="2050" max="2050" width="35.36328125" customWidth="1"/>
    <col min="2051" max="2051" width="6.453125" customWidth="1"/>
    <col min="2052" max="2052" width="9.54296875" customWidth="1"/>
    <col min="2053" max="2053" width="12.36328125" customWidth="1"/>
    <col min="2054" max="2054" width="14.6328125" customWidth="1"/>
    <col min="2305" max="2305" width="9.36328125" customWidth="1"/>
    <col min="2306" max="2306" width="35.36328125" customWidth="1"/>
    <col min="2307" max="2307" width="6.453125" customWidth="1"/>
    <col min="2308" max="2308" width="9.54296875" customWidth="1"/>
    <col min="2309" max="2309" width="12.36328125" customWidth="1"/>
    <col min="2310" max="2310" width="14.6328125" customWidth="1"/>
    <col min="2561" max="2561" width="9.36328125" customWidth="1"/>
    <col min="2562" max="2562" width="35.36328125" customWidth="1"/>
    <col min="2563" max="2563" width="6.453125" customWidth="1"/>
    <col min="2564" max="2564" width="9.54296875" customWidth="1"/>
    <col min="2565" max="2565" width="12.36328125" customWidth="1"/>
    <col min="2566" max="2566" width="14.6328125" customWidth="1"/>
    <col min="2817" max="2817" width="9.36328125" customWidth="1"/>
    <col min="2818" max="2818" width="35.36328125" customWidth="1"/>
    <col min="2819" max="2819" width="6.453125" customWidth="1"/>
    <col min="2820" max="2820" width="9.54296875" customWidth="1"/>
    <col min="2821" max="2821" width="12.36328125" customWidth="1"/>
    <col min="2822" max="2822" width="14.6328125" customWidth="1"/>
    <col min="3073" max="3073" width="9.36328125" customWidth="1"/>
    <col min="3074" max="3074" width="35.36328125" customWidth="1"/>
    <col min="3075" max="3075" width="6.453125" customWidth="1"/>
    <col min="3076" max="3076" width="9.54296875" customWidth="1"/>
    <col min="3077" max="3077" width="12.36328125" customWidth="1"/>
    <col min="3078" max="3078" width="14.6328125" customWidth="1"/>
    <col min="3329" max="3329" width="9.36328125" customWidth="1"/>
    <col min="3330" max="3330" width="35.36328125" customWidth="1"/>
    <col min="3331" max="3331" width="6.453125" customWidth="1"/>
    <col min="3332" max="3332" width="9.54296875" customWidth="1"/>
    <col min="3333" max="3333" width="12.36328125" customWidth="1"/>
    <col min="3334" max="3334" width="14.6328125" customWidth="1"/>
    <col min="3585" max="3585" width="9.36328125" customWidth="1"/>
    <col min="3586" max="3586" width="35.36328125" customWidth="1"/>
    <col min="3587" max="3587" width="6.453125" customWidth="1"/>
    <col min="3588" max="3588" width="9.54296875" customWidth="1"/>
    <col min="3589" max="3589" width="12.36328125" customWidth="1"/>
    <col min="3590" max="3590" width="14.6328125" customWidth="1"/>
    <col min="3841" max="3841" width="9.36328125" customWidth="1"/>
    <col min="3842" max="3842" width="35.36328125" customWidth="1"/>
    <col min="3843" max="3843" width="6.453125" customWidth="1"/>
    <col min="3844" max="3844" width="9.54296875" customWidth="1"/>
    <col min="3845" max="3845" width="12.36328125" customWidth="1"/>
    <col min="3846" max="3846" width="14.6328125" customWidth="1"/>
    <col min="4097" max="4097" width="9.36328125" customWidth="1"/>
    <col min="4098" max="4098" width="35.36328125" customWidth="1"/>
    <col min="4099" max="4099" width="6.453125" customWidth="1"/>
    <col min="4100" max="4100" width="9.54296875" customWidth="1"/>
    <col min="4101" max="4101" width="12.36328125" customWidth="1"/>
    <col min="4102" max="4102" width="14.6328125" customWidth="1"/>
    <col min="4353" max="4353" width="9.36328125" customWidth="1"/>
    <col min="4354" max="4354" width="35.36328125" customWidth="1"/>
    <col min="4355" max="4355" width="6.453125" customWidth="1"/>
    <col min="4356" max="4356" width="9.54296875" customWidth="1"/>
    <col min="4357" max="4357" width="12.36328125" customWidth="1"/>
    <col min="4358" max="4358" width="14.6328125" customWidth="1"/>
    <col min="4609" max="4609" width="9.36328125" customWidth="1"/>
    <col min="4610" max="4610" width="35.36328125" customWidth="1"/>
    <col min="4611" max="4611" width="6.453125" customWidth="1"/>
    <col min="4612" max="4612" width="9.54296875" customWidth="1"/>
    <col min="4613" max="4613" width="12.36328125" customWidth="1"/>
    <col min="4614" max="4614" width="14.6328125" customWidth="1"/>
    <col min="4865" max="4865" width="9.36328125" customWidth="1"/>
    <col min="4866" max="4866" width="35.36328125" customWidth="1"/>
    <col min="4867" max="4867" width="6.453125" customWidth="1"/>
    <col min="4868" max="4868" width="9.54296875" customWidth="1"/>
    <col min="4869" max="4869" width="12.36328125" customWidth="1"/>
    <col min="4870" max="4870" width="14.6328125" customWidth="1"/>
    <col min="5121" max="5121" width="9.36328125" customWidth="1"/>
    <col min="5122" max="5122" width="35.36328125" customWidth="1"/>
    <col min="5123" max="5123" width="6.453125" customWidth="1"/>
    <col min="5124" max="5124" width="9.54296875" customWidth="1"/>
    <col min="5125" max="5125" width="12.36328125" customWidth="1"/>
    <col min="5126" max="5126" width="14.6328125" customWidth="1"/>
    <col min="5377" max="5377" width="9.36328125" customWidth="1"/>
    <col min="5378" max="5378" width="35.36328125" customWidth="1"/>
    <col min="5379" max="5379" width="6.453125" customWidth="1"/>
    <col min="5380" max="5380" width="9.54296875" customWidth="1"/>
    <col min="5381" max="5381" width="12.36328125" customWidth="1"/>
    <col min="5382" max="5382" width="14.6328125" customWidth="1"/>
    <col min="5633" max="5633" width="9.36328125" customWidth="1"/>
    <col min="5634" max="5634" width="35.36328125" customWidth="1"/>
    <col min="5635" max="5635" width="6.453125" customWidth="1"/>
    <col min="5636" max="5636" width="9.54296875" customWidth="1"/>
    <col min="5637" max="5637" width="12.36328125" customWidth="1"/>
    <col min="5638" max="5638" width="14.6328125" customWidth="1"/>
    <col min="5889" max="5889" width="9.36328125" customWidth="1"/>
    <col min="5890" max="5890" width="35.36328125" customWidth="1"/>
    <col min="5891" max="5891" width="6.453125" customWidth="1"/>
    <col min="5892" max="5892" width="9.54296875" customWidth="1"/>
    <col min="5893" max="5893" width="12.36328125" customWidth="1"/>
    <col min="5894" max="5894" width="14.6328125" customWidth="1"/>
    <col min="6145" max="6145" width="9.36328125" customWidth="1"/>
    <col min="6146" max="6146" width="35.36328125" customWidth="1"/>
    <col min="6147" max="6147" width="6.453125" customWidth="1"/>
    <col min="6148" max="6148" width="9.54296875" customWidth="1"/>
    <col min="6149" max="6149" width="12.36328125" customWidth="1"/>
    <col min="6150" max="6150" width="14.6328125" customWidth="1"/>
    <col min="6401" max="6401" width="9.36328125" customWidth="1"/>
    <col min="6402" max="6402" width="35.36328125" customWidth="1"/>
    <col min="6403" max="6403" width="6.453125" customWidth="1"/>
    <col min="6404" max="6404" width="9.54296875" customWidth="1"/>
    <col min="6405" max="6405" width="12.36328125" customWidth="1"/>
    <col min="6406" max="6406" width="14.6328125" customWidth="1"/>
    <col min="6657" max="6657" width="9.36328125" customWidth="1"/>
    <col min="6658" max="6658" width="35.36328125" customWidth="1"/>
    <col min="6659" max="6659" width="6.453125" customWidth="1"/>
    <col min="6660" max="6660" width="9.54296875" customWidth="1"/>
    <col min="6661" max="6661" width="12.36328125" customWidth="1"/>
    <col min="6662" max="6662" width="14.6328125" customWidth="1"/>
    <col min="6913" max="6913" width="9.36328125" customWidth="1"/>
    <col min="6914" max="6914" width="35.36328125" customWidth="1"/>
    <col min="6915" max="6915" width="6.453125" customWidth="1"/>
    <col min="6916" max="6916" width="9.54296875" customWidth="1"/>
    <col min="6917" max="6917" width="12.36328125" customWidth="1"/>
    <col min="6918" max="6918" width="14.6328125" customWidth="1"/>
    <col min="7169" max="7169" width="9.36328125" customWidth="1"/>
    <col min="7170" max="7170" width="35.36328125" customWidth="1"/>
    <col min="7171" max="7171" width="6.453125" customWidth="1"/>
    <col min="7172" max="7172" width="9.54296875" customWidth="1"/>
    <col min="7173" max="7173" width="12.36328125" customWidth="1"/>
    <col min="7174" max="7174" width="14.6328125" customWidth="1"/>
    <col min="7425" max="7425" width="9.36328125" customWidth="1"/>
    <col min="7426" max="7426" width="35.36328125" customWidth="1"/>
    <col min="7427" max="7427" width="6.453125" customWidth="1"/>
    <col min="7428" max="7428" width="9.54296875" customWidth="1"/>
    <col min="7429" max="7429" width="12.36328125" customWidth="1"/>
    <col min="7430" max="7430" width="14.6328125" customWidth="1"/>
    <col min="7681" max="7681" width="9.36328125" customWidth="1"/>
    <col min="7682" max="7682" width="35.36328125" customWidth="1"/>
    <col min="7683" max="7683" width="6.453125" customWidth="1"/>
    <col min="7684" max="7684" width="9.54296875" customWidth="1"/>
    <col min="7685" max="7685" width="12.36328125" customWidth="1"/>
    <col min="7686" max="7686" width="14.6328125" customWidth="1"/>
    <col min="7937" max="7937" width="9.36328125" customWidth="1"/>
    <col min="7938" max="7938" width="35.36328125" customWidth="1"/>
    <col min="7939" max="7939" width="6.453125" customWidth="1"/>
    <col min="7940" max="7940" width="9.54296875" customWidth="1"/>
    <col min="7941" max="7941" width="12.36328125" customWidth="1"/>
    <col min="7942" max="7942" width="14.6328125" customWidth="1"/>
    <col min="8193" max="8193" width="9.36328125" customWidth="1"/>
    <col min="8194" max="8194" width="35.36328125" customWidth="1"/>
    <col min="8195" max="8195" width="6.453125" customWidth="1"/>
    <col min="8196" max="8196" width="9.54296875" customWidth="1"/>
    <col min="8197" max="8197" width="12.36328125" customWidth="1"/>
    <col min="8198" max="8198" width="14.6328125" customWidth="1"/>
    <col min="8449" max="8449" width="9.36328125" customWidth="1"/>
    <col min="8450" max="8450" width="35.36328125" customWidth="1"/>
    <col min="8451" max="8451" width="6.453125" customWidth="1"/>
    <col min="8452" max="8452" width="9.54296875" customWidth="1"/>
    <col min="8453" max="8453" width="12.36328125" customWidth="1"/>
    <col min="8454" max="8454" width="14.6328125" customWidth="1"/>
    <col min="8705" max="8705" width="9.36328125" customWidth="1"/>
    <col min="8706" max="8706" width="35.36328125" customWidth="1"/>
    <col min="8707" max="8707" width="6.453125" customWidth="1"/>
    <col min="8708" max="8708" width="9.54296875" customWidth="1"/>
    <col min="8709" max="8709" width="12.36328125" customWidth="1"/>
    <col min="8710" max="8710" width="14.6328125" customWidth="1"/>
    <col min="8961" max="8961" width="9.36328125" customWidth="1"/>
    <col min="8962" max="8962" width="35.36328125" customWidth="1"/>
    <col min="8963" max="8963" width="6.453125" customWidth="1"/>
    <col min="8964" max="8964" width="9.54296875" customWidth="1"/>
    <col min="8965" max="8965" width="12.36328125" customWidth="1"/>
    <col min="8966" max="8966" width="14.6328125" customWidth="1"/>
    <col min="9217" max="9217" width="9.36328125" customWidth="1"/>
    <col min="9218" max="9218" width="35.36328125" customWidth="1"/>
    <col min="9219" max="9219" width="6.453125" customWidth="1"/>
    <col min="9220" max="9220" width="9.54296875" customWidth="1"/>
    <col min="9221" max="9221" width="12.36328125" customWidth="1"/>
    <col min="9222" max="9222" width="14.6328125" customWidth="1"/>
    <col min="9473" max="9473" width="9.36328125" customWidth="1"/>
    <col min="9474" max="9474" width="35.36328125" customWidth="1"/>
    <col min="9475" max="9475" width="6.453125" customWidth="1"/>
    <col min="9476" max="9476" width="9.54296875" customWidth="1"/>
    <col min="9477" max="9477" width="12.36328125" customWidth="1"/>
    <col min="9478" max="9478" width="14.6328125" customWidth="1"/>
    <col min="9729" max="9729" width="9.36328125" customWidth="1"/>
    <col min="9730" max="9730" width="35.36328125" customWidth="1"/>
    <col min="9731" max="9731" width="6.453125" customWidth="1"/>
    <col min="9732" max="9732" width="9.54296875" customWidth="1"/>
    <col min="9733" max="9733" width="12.36328125" customWidth="1"/>
    <col min="9734" max="9734" width="14.6328125" customWidth="1"/>
    <col min="9985" max="9985" width="9.36328125" customWidth="1"/>
    <col min="9986" max="9986" width="35.36328125" customWidth="1"/>
    <col min="9987" max="9987" width="6.453125" customWidth="1"/>
    <col min="9988" max="9988" width="9.54296875" customWidth="1"/>
    <col min="9989" max="9989" width="12.36328125" customWidth="1"/>
    <col min="9990" max="9990" width="14.6328125" customWidth="1"/>
    <col min="10241" max="10241" width="9.36328125" customWidth="1"/>
    <col min="10242" max="10242" width="35.36328125" customWidth="1"/>
    <col min="10243" max="10243" width="6.453125" customWidth="1"/>
    <col min="10244" max="10244" width="9.54296875" customWidth="1"/>
    <col min="10245" max="10245" width="12.36328125" customWidth="1"/>
    <col min="10246" max="10246" width="14.6328125" customWidth="1"/>
    <col min="10497" max="10497" width="9.36328125" customWidth="1"/>
    <col min="10498" max="10498" width="35.36328125" customWidth="1"/>
    <col min="10499" max="10499" width="6.453125" customWidth="1"/>
    <col min="10500" max="10500" width="9.54296875" customWidth="1"/>
    <col min="10501" max="10501" width="12.36328125" customWidth="1"/>
    <col min="10502" max="10502" width="14.6328125" customWidth="1"/>
    <col min="10753" max="10753" width="9.36328125" customWidth="1"/>
    <col min="10754" max="10754" width="35.36328125" customWidth="1"/>
    <col min="10755" max="10755" width="6.453125" customWidth="1"/>
    <col min="10756" max="10756" width="9.54296875" customWidth="1"/>
    <col min="10757" max="10757" width="12.36328125" customWidth="1"/>
    <col min="10758" max="10758" width="14.6328125" customWidth="1"/>
    <col min="11009" max="11009" width="9.36328125" customWidth="1"/>
    <col min="11010" max="11010" width="35.36328125" customWidth="1"/>
    <col min="11011" max="11011" width="6.453125" customWidth="1"/>
    <col min="11012" max="11012" width="9.54296875" customWidth="1"/>
    <col min="11013" max="11013" width="12.36328125" customWidth="1"/>
    <col min="11014" max="11014" width="14.6328125" customWidth="1"/>
    <col min="11265" max="11265" width="9.36328125" customWidth="1"/>
    <col min="11266" max="11266" width="35.36328125" customWidth="1"/>
    <col min="11267" max="11267" width="6.453125" customWidth="1"/>
    <col min="11268" max="11268" width="9.54296875" customWidth="1"/>
    <col min="11269" max="11269" width="12.36328125" customWidth="1"/>
    <col min="11270" max="11270" width="14.6328125" customWidth="1"/>
    <col min="11521" max="11521" width="9.36328125" customWidth="1"/>
    <col min="11522" max="11522" width="35.36328125" customWidth="1"/>
    <col min="11523" max="11523" width="6.453125" customWidth="1"/>
    <col min="11524" max="11524" width="9.54296875" customWidth="1"/>
    <col min="11525" max="11525" width="12.36328125" customWidth="1"/>
    <col min="11526" max="11526" width="14.6328125" customWidth="1"/>
    <col min="11777" max="11777" width="9.36328125" customWidth="1"/>
    <col min="11778" max="11778" width="35.36328125" customWidth="1"/>
    <col min="11779" max="11779" width="6.453125" customWidth="1"/>
    <col min="11780" max="11780" width="9.54296875" customWidth="1"/>
    <col min="11781" max="11781" width="12.36328125" customWidth="1"/>
    <col min="11782" max="11782" width="14.6328125" customWidth="1"/>
    <col min="12033" max="12033" width="9.36328125" customWidth="1"/>
    <col min="12034" max="12034" width="35.36328125" customWidth="1"/>
    <col min="12035" max="12035" width="6.453125" customWidth="1"/>
    <col min="12036" max="12036" width="9.54296875" customWidth="1"/>
    <col min="12037" max="12037" width="12.36328125" customWidth="1"/>
    <col min="12038" max="12038" width="14.6328125" customWidth="1"/>
    <col min="12289" max="12289" width="9.36328125" customWidth="1"/>
    <col min="12290" max="12290" width="35.36328125" customWidth="1"/>
    <col min="12291" max="12291" width="6.453125" customWidth="1"/>
    <col min="12292" max="12292" width="9.54296875" customWidth="1"/>
    <col min="12293" max="12293" width="12.36328125" customWidth="1"/>
    <col min="12294" max="12294" width="14.6328125" customWidth="1"/>
    <col min="12545" max="12545" width="9.36328125" customWidth="1"/>
    <col min="12546" max="12546" width="35.36328125" customWidth="1"/>
    <col min="12547" max="12547" width="6.453125" customWidth="1"/>
    <col min="12548" max="12548" width="9.54296875" customWidth="1"/>
    <col min="12549" max="12549" width="12.36328125" customWidth="1"/>
    <col min="12550" max="12550" width="14.6328125" customWidth="1"/>
    <col min="12801" max="12801" width="9.36328125" customWidth="1"/>
    <col min="12802" max="12802" width="35.36328125" customWidth="1"/>
    <col min="12803" max="12803" width="6.453125" customWidth="1"/>
    <col min="12804" max="12804" width="9.54296875" customWidth="1"/>
    <col min="12805" max="12805" width="12.36328125" customWidth="1"/>
    <col min="12806" max="12806" width="14.6328125" customWidth="1"/>
    <col min="13057" max="13057" width="9.36328125" customWidth="1"/>
    <col min="13058" max="13058" width="35.36328125" customWidth="1"/>
    <col min="13059" max="13059" width="6.453125" customWidth="1"/>
    <col min="13060" max="13060" width="9.54296875" customWidth="1"/>
    <col min="13061" max="13061" width="12.36328125" customWidth="1"/>
    <col min="13062" max="13062" width="14.6328125" customWidth="1"/>
    <col min="13313" max="13313" width="9.36328125" customWidth="1"/>
    <col min="13314" max="13314" width="35.36328125" customWidth="1"/>
    <col min="13315" max="13315" width="6.453125" customWidth="1"/>
    <col min="13316" max="13316" width="9.54296875" customWidth="1"/>
    <col min="13317" max="13317" width="12.36328125" customWidth="1"/>
    <col min="13318" max="13318" width="14.6328125" customWidth="1"/>
    <col min="13569" max="13569" width="9.36328125" customWidth="1"/>
    <col min="13570" max="13570" width="35.36328125" customWidth="1"/>
    <col min="13571" max="13571" width="6.453125" customWidth="1"/>
    <col min="13572" max="13572" width="9.54296875" customWidth="1"/>
    <col min="13573" max="13573" width="12.36328125" customWidth="1"/>
    <col min="13574" max="13574" width="14.6328125" customWidth="1"/>
    <col min="13825" max="13825" width="9.36328125" customWidth="1"/>
    <col min="13826" max="13826" width="35.36328125" customWidth="1"/>
    <col min="13827" max="13827" width="6.453125" customWidth="1"/>
    <col min="13828" max="13828" width="9.54296875" customWidth="1"/>
    <col min="13829" max="13829" width="12.36328125" customWidth="1"/>
    <col min="13830" max="13830" width="14.6328125" customWidth="1"/>
    <col min="14081" max="14081" width="9.36328125" customWidth="1"/>
    <col min="14082" max="14082" width="35.36328125" customWidth="1"/>
    <col min="14083" max="14083" width="6.453125" customWidth="1"/>
    <col min="14084" max="14084" width="9.54296875" customWidth="1"/>
    <col min="14085" max="14085" width="12.36328125" customWidth="1"/>
    <col min="14086" max="14086" width="14.6328125" customWidth="1"/>
    <col min="14337" max="14337" width="9.36328125" customWidth="1"/>
    <col min="14338" max="14338" width="35.36328125" customWidth="1"/>
    <col min="14339" max="14339" width="6.453125" customWidth="1"/>
    <col min="14340" max="14340" width="9.54296875" customWidth="1"/>
    <col min="14341" max="14341" width="12.36328125" customWidth="1"/>
    <col min="14342" max="14342" width="14.6328125" customWidth="1"/>
    <col min="14593" max="14593" width="9.36328125" customWidth="1"/>
    <col min="14594" max="14594" width="35.36328125" customWidth="1"/>
    <col min="14595" max="14595" width="6.453125" customWidth="1"/>
    <col min="14596" max="14596" width="9.54296875" customWidth="1"/>
    <col min="14597" max="14597" width="12.36328125" customWidth="1"/>
    <col min="14598" max="14598" width="14.6328125" customWidth="1"/>
    <col min="14849" max="14849" width="9.36328125" customWidth="1"/>
    <col min="14850" max="14850" width="35.36328125" customWidth="1"/>
    <col min="14851" max="14851" width="6.453125" customWidth="1"/>
    <col min="14852" max="14852" width="9.54296875" customWidth="1"/>
    <col min="14853" max="14853" width="12.36328125" customWidth="1"/>
    <col min="14854" max="14854" width="14.6328125" customWidth="1"/>
    <col min="15105" max="15105" width="9.36328125" customWidth="1"/>
    <col min="15106" max="15106" width="35.36328125" customWidth="1"/>
    <col min="15107" max="15107" width="6.453125" customWidth="1"/>
    <col min="15108" max="15108" width="9.54296875" customWidth="1"/>
    <col min="15109" max="15109" width="12.36328125" customWidth="1"/>
    <col min="15110" max="15110" width="14.6328125" customWidth="1"/>
    <col min="15361" max="15361" width="9.36328125" customWidth="1"/>
    <col min="15362" max="15362" width="35.36328125" customWidth="1"/>
    <col min="15363" max="15363" width="6.453125" customWidth="1"/>
    <col min="15364" max="15364" width="9.54296875" customWidth="1"/>
    <col min="15365" max="15365" width="12.36328125" customWidth="1"/>
    <col min="15366" max="15366" width="14.6328125" customWidth="1"/>
    <col min="15617" max="15617" width="9.36328125" customWidth="1"/>
    <col min="15618" max="15618" width="35.36328125" customWidth="1"/>
    <col min="15619" max="15619" width="6.453125" customWidth="1"/>
    <col min="15620" max="15620" width="9.54296875" customWidth="1"/>
    <col min="15621" max="15621" width="12.36328125" customWidth="1"/>
    <col min="15622" max="15622" width="14.6328125" customWidth="1"/>
    <col min="15873" max="15873" width="9.36328125" customWidth="1"/>
    <col min="15874" max="15874" width="35.36328125" customWidth="1"/>
    <col min="15875" max="15875" width="6.453125" customWidth="1"/>
    <col min="15876" max="15876" width="9.54296875" customWidth="1"/>
    <col min="15877" max="15877" width="12.36328125" customWidth="1"/>
    <col min="15878" max="15878" width="14.6328125" customWidth="1"/>
    <col min="16129" max="16129" width="9.36328125" customWidth="1"/>
    <col min="16130" max="16130" width="35.36328125" customWidth="1"/>
    <col min="16131" max="16131" width="6.453125" customWidth="1"/>
    <col min="16132" max="16132" width="9.54296875" customWidth="1"/>
    <col min="16133" max="16133" width="12.36328125" customWidth="1"/>
    <col min="16134" max="16134" width="14.6328125" customWidth="1"/>
  </cols>
  <sheetData>
    <row r="1" spans="1:9" x14ac:dyDescent="0.25">
      <c r="A1" s="1148" t="s">
        <v>289</v>
      </c>
      <c r="B1" s="1149"/>
      <c r="C1" s="1149"/>
      <c r="D1" s="1149"/>
      <c r="E1" s="1149"/>
      <c r="F1" s="1149"/>
    </row>
    <row r="2" spans="1:9" x14ac:dyDescent="0.25">
      <c r="A2" s="1148" t="s">
        <v>972</v>
      </c>
      <c r="B2" s="1149"/>
      <c r="C2" s="1149"/>
      <c r="D2" s="1149"/>
      <c r="E2" s="1149"/>
      <c r="F2" s="1149"/>
    </row>
    <row r="3" spans="1:9" x14ac:dyDescent="0.25">
      <c r="A3" s="712" t="s">
        <v>1422</v>
      </c>
      <c r="B3" s="680"/>
      <c r="C3" s="680"/>
      <c r="D3" s="680"/>
      <c r="E3" s="681"/>
      <c r="F3" s="681"/>
    </row>
    <row r="4" spans="1:9" x14ac:dyDescent="0.25">
      <c r="A4" s="712"/>
      <c r="B4" s="680"/>
      <c r="C4" s="680"/>
      <c r="D4" s="680"/>
      <c r="E4" s="681"/>
      <c r="F4" s="681"/>
    </row>
    <row r="5" spans="1:9" ht="13" x14ac:dyDescent="0.3">
      <c r="A5" s="713" t="s">
        <v>1209</v>
      </c>
      <c r="B5" s="714"/>
      <c r="C5" s="715"/>
      <c r="D5" s="715"/>
      <c r="E5" s="682"/>
      <c r="F5" s="753"/>
    </row>
    <row r="6" spans="1:9" ht="13.5" thickBot="1" x14ac:dyDescent="0.35">
      <c r="A6" s="713"/>
      <c r="B6" s="714"/>
      <c r="C6" s="715"/>
      <c r="D6" s="715"/>
      <c r="E6" s="682"/>
      <c r="F6" s="753"/>
    </row>
    <row r="7" spans="1:9" ht="26.5" thickBot="1" x14ac:dyDescent="0.3">
      <c r="A7" s="800" t="s">
        <v>72</v>
      </c>
      <c r="B7" s="801" t="s">
        <v>73</v>
      </c>
      <c r="C7" s="801" t="s">
        <v>74</v>
      </c>
      <c r="D7" s="801" t="s">
        <v>75</v>
      </c>
      <c r="E7" s="821" t="s">
        <v>1446</v>
      </c>
      <c r="F7" s="830" t="s">
        <v>1443</v>
      </c>
    </row>
    <row r="8" spans="1:9" x14ac:dyDescent="0.25">
      <c r="A8" s="716"/>
      <c r="B8" s="717"/>
      <c r="C8" s="717"/>
      <c r="D8" s="717"/>
      <c r="E8" s="684"/>
      <c r="F8" s="437"/>
    </row>
    <row r="9" spans="1:9" ht="13" x14ac:dyDescent="0.25">
      <c r="A9" s="716"/>
      <c r="B9" s="295" t="s">
        <v>92</v>
      </c>
      <c r="C9" s="717"/>
      <c r="D9" s="717"/>
      <c r="E9" s="684"/>
      <c r="F9" s="437"/>
    </row>
    <row r="10" spans="1:9" ht="50" x14ac:dyDescent="0.25">
      <c r="A10" s="716"/>
      <c r="B10" s="457" t="s">
        <v>1785</v>
      </c>
      <c r="C10" s="717"/>
      <c r="D10" s="717"/>
      <c r="E10" s="684"/>
      <c r="F10" s="437"/>
    </row>
    <row r="11" spans="1:9" x14ac:dyDescent="0.25">
      <c r="A11" s="716"/>
      <c r="B11" s="717"/>
      <c r="C11" s="717"/>
      <c r="D11" s="717"/>
      <c r="E11" s="684"/>
      <c r="F11" s="437"/>
    </row>
    <row r="12" spans="1:9" ht="13" x14ac:dyDescent="0.25">
      <c r="A12" s="716"/>
      <c r="B12" s="721" t="s">
        <v>117</v>
      </c>
      <c r="C12" s="717"/>
      <c r="D12" s="718"/>
      <c r="E12" s="438"/>
      <c r="F12" s="437"/>
    </row>
    <row r="13" spans="1:9" x14ac:dyDescent="0.25">
      <c r="A13" s="716"/>
      <c r="B13" s="717"/>
      <c r="C13" s="718"/>
      <c r="D13" s="718"/>
      <c r="E13" s="438"/>
      <c r="F13" s="437"/>
    </row>
    <row r="14" spans="1:9" ht="50" x14ac:dyDescent="0.25">
      <c r="A14" s="716" t="s">
        <v>168</v>
      </c>
      <c r="B14" s="978" t="s">
        <v>23</v>
      </c>
      <c r="C14" s="718" t="s">
        <v>87</v>
      </c>
      <c r="D14" s="718">
        <f>390/2</f>
        <v>195</v>
      </c>
      <c r="E14" s="438"/>
      <c r="F14" s="437">
        <f>D14*E14</f>
        <v>0</v>
      </c>
    </row>
    <row r="15" spans="1:9" x14ac:dyDescent="0.25">
      <c r="A15" s="716"/>
      <c r="B15" s="979"/>
      <c r="C15" s="718"/>
      <c r="D15" s="718"/>
      <c r="E15" s="438"/>
      <c r="F15" s="437"/>
    </row>
    <row r="16" spans="1:9" ht="26.25" customHeight="1" x14ac:dyDescent="0.25">
      <c r="A16" s="716" t="s">
        <v>169</v>
      </c>
      <c r="B16" s="978" t="s">
        <v>144</v>
      </c>
      <c r="C16" s="718" t="s">
        <v>87</v>
      </c>
      <c r="D16" s="718">
        <f>20/2</f>
        <v>10</v>
      </c>
      <c r="E16" s="436"/>
      <c r="F16" s="437">
        <f>D16*E16</f>
        <v>0</v>
      </c>
      <c r="I16" s="907"/>
    </row>
    <row r="17" spans="1:6" x14ac:dyDescent="0.25">
      <c r="A17" s="716"/>
      <c r="B17" s="978"/>
      <c r="C17" s="718"/>
      <c r="D17" s="718"/>
      <c r="E17" s="438"/>
      <c r="F17" s="437"/>
    </row>
    <row r="18" spans="1:6" ht="25" x14ac:dyDescent="0.25">
      <c r="A18" s="716"/>
      <c r="B18" s="978" t="s">
        <v>1054</v>
      </c>
      <c r="C18" s="718"/>
      <c r="D18" s="718"/>
      <c r="E18" s="438"/>
      <c r="F18" s="437"/>
    </row>
    <row r="19" spans="1:6" x14ac:dyDescent="0.25">
      <c r="A19" s="716"/>
      <c r="B19" s="722"/>
      <c r="C19" s="718"/>
      <c r="D19" s="718"/>
      <c r="E19" s="438"/>
      <c r="F19" s="437"/>
    </row>
    <row r="20" spans="1:6" ht="30" customHeight="1" x14ac:dyDescent="0.25">
      <c r="A20" s="716" t="s">
        <v>319</v>
      </c>
      <c r="B20" s="723" t="s">
        <v>1210</v>
      </c>
      <c r="C20" s="718" t="s">
        <v>432</v>
      </c>
      <c r="D20" s="718">
        <f>430/2</f>
        <v>215</v>
      </c>
      <c r="E20" s="438"/>
      <c r="F20" s="437">
        <f>D20*E20</f>
        <v>0</v>
      </c>
    </row>
    <row r="21" spans="1:6" x14ac:dyDescent="0.25">
      <c r="A21" s="716"/>
      <c r="B21" s="722"/>
      <c r="C21" s="718"/>
      <c r="D21" s="718"/>
      <c r="E21" s="438"/>
      <c r="F21" s="437"/>
    </row>
    <row r="22" spans="1:6" ht="21" customHeight="1" x14ac:dyDescent="0.25">
      <c r="A22" s="716" t="s">
        <v>318</v>
      </c>
      <c r="B22" s="724" t="s">
        <v>1211</v>
      </c>
      <c r="C22" s="718" t="s">
        <v>432</v>
      </c>
      <c r="D22" s="718">
        <f>50/2</f>
        <v>25</v>
      </c>
      <c r="E22" s="438"/>
      <c r="F22" s="437">
        <f>D22*E22</f>
        <v>0</v>
      </c>
    </row>
    <row r="23" spans="1:6" x14ac:dyDescent="0.25">
      <c r="A23" s="716"/>
      <c r="B23" s="722"/>
      <c r="C23" s="718"/>
      <c r="D23" s="718"/>
      <c r="E23" s="438"/>
      <c r="F23" s="437"/>
    </row>
    <row r="24" spans="1:6" ht="13" x14ac:dyDescent="0.25">
      <c r="A24" s="716"/>
      <c r="B24" s="721" t="s">
        <v>120</v>
      </c>
      <c r="C24" s="717"/>
      <c r="D24" s="717"/>
      <c r="E24" s="438"/>
      <c r="F24" s="437"/>
    </row>
    <row r="25" spans="1:6" x14ac:dyDescent="0.25">
      <c r="A25" s="716"/>
      <c r="B25" s="717"/>
      <c r="C25" s="717"/>
      <c r="D25" s="717"/>
      <c r="E25" s="438"/>
      <c r="F25" s="437"/>
    </row>
    <row r="26" spans="1:6" ht="29" customHeight="1" x14ac:dyDescent="0.25">
      <c r="A26" s="716" t="s">
        <v>122</v>
      </c>
      <c r="B26" s="725" t="s">
        <v>121</v>
      </c>
      <c r="C26" s="718" t="s">
        <v>87</v>
      </c>
      <c r="D26" s="718">
        <f>90/100*(D14+D16)</f>
        <v>184.5</v>
      </c>
      <c r="E26" s="438"/>
      <c r="F26" s="437">
        <f>D26*E26</f>
        <v>0</v>
      </c>
    </row>
    <row r="27" spans="1:6" x14ac:dyDescent="0.25">
      <c r="A27" s="716"/>
      <c r="B27" s="717"/>
      <c r="C27" s="717"/>
      <c r="D27" s="718"/>
      <c r="E27" s="438"/>
      <c r="F27" s="437"/>
    </row>
    <row r="28" spans="1:6" ht="26" x14ac:dyDescent="0.25">
      <c r="A28" s="716"/>
      <c r="B28" s="721" t="s">
        <v>1212</v>
      </c>
      <c r="C28" s="718"/>
      <c r="D28" s="718"/>
      <c r="E28" s="438"/>
      <c r="F28" s="437"/>
    </row>
    <row r="29" spans="1:6" x14ac:dyDescent="0.25">
      <c r="A29" s="716"/>
      <c r="B29" s="717"/>
      <c r="C29" s="718"/>
      <c r="D29" s="718"/>
      <c r="E29" s="438"/>
      <c r="F29" s="437"/>
    </row>
    <row r="30" spans="1:6" ht="25" x14ac:dyDescent="0.25">
      <c r="A30" s="716"/>
      <c r="B30" s="726" t="s">
        <v>1146</v>
      </c>
      <c r="C30" s="717"/>
      <c r="D30" s="718"/>
      <c r="E30" s="438"/>
      <c r="F30" s="437"/>
    </row>
    <row r="31" spans="1:6" ht="13" x14ac:dyDescent="0.25">
      <c r="A31" s="716"/>
      <c r="B31" s="721"/>
      <c r="C31" s="717"/>
      <c r="D31" s="718"/>
      <c r="E31" s="438"/>
      <c r="F31" s="437"/>
    </row>
    <row r="32" spans="1:6" ht="37.5" x14ac:dyDescent="0.25">
      <c r="A32" s="716" t="s">
        <v>1147</v>
      </c>
      <c r="B32" s="717" t="s">
        <v>1213</v>
      </c>
      <c r="C32" s="718" t="s">
        <v>87</v>
      </c>
      <c r="D32" s="718">
        <f>66/2</f>
        <v>33</v>
      </c>
      <c r="E32" s="438"/>
      <c r="F32" s="437">
        <f>D32*E32</f>
        <v>0</v>
      </c>
    </row>
    <row r="33" spans="1:6" x14ac:dyDescent="0.25">
      <c r="A33" s="716"/>
      <c r="B33" s="722"/>
      <c r="C33" s="717"/>
      <c r="D33" s="718"/>
      <c r="E33" s="438"/>
      <c r="F33" s="437"/>
    </row>
    <row r="34" spans="1:6" ht="37.5" x14ac:dyDescent="0.25">
      <c r="A34" s="716" t="s">
        <v>1148</v>
      </c>
      <c r="B34" s="717" t="s">
        <v>1214</v>
      </c>
      <c r="C34" s="718" t="s">
        <v>87</v>
      </c>
      <c r="D34" s="718">
        <f>44/2</f>
        <v>22</v>
      </c>
      <c r="E34" s="438"/>
      <c r="F34" s="437">
        <f>D34*E34</f>
        <v>0</v>
      </c>
    </row>
    <row r="35" spans="1:6" x14ac:dyDescent="0.25">
      <c r="A35" s="716"/>
      <c r="B35" s="717"/>
      <c r="C35" s="718"/>
      <c r="D35" s="718"/>
      <c r="E35" s="438"/>
      <c r="F35" s="437"/>
    </row>
    <row r="36" spans="1:6" ht="37.5" x14ac:dyDescent="0.25">
      <c r="A36" s="716" t="s">
        <v>1149</v>
      </c>
      <c r="B36" s="717" t="s">
        <v>1215</v>
      </c>
      <c r="C36" s="718" t="s">
        <v>87</v>
      </c>
      <c r="D36" s="718">
        <f>88/2</f>
        <v>44</v>
      </c>
      <c r="E36" s="684"/>
      <c r="F36" s="437">
        <f>D36*E36</f>
        <v>0</v>
      </c>
    </row>
    <row r="37" spans="1:6" x14ac:dyDescent="0.25">
      <c r="A37" s="716"/>
      <c r="B37" s="717"/>
      <c r="C37" s="717"/>
      <c r="D37" s="718"/>
      <c r="E37" s="438"/>
      <c r="F37" s="437"/>
    </row>
    <row r="38" spans="1:6" x14ac:dyDescent="0.25">
      <c r="A38" s="716"/>
      <c r="B38" s="717"/>
      <c r="C38" s="718"/>
      <c r="D38" s="718"/>
      <c r="E38" s="438"/>
      <c r="F38" s="437"/>
    </row>
    <row r="39" spans="1:6" ht="13" thickBot="1" x14ac:dyDescent="0.3">
      <c r="A39" s="727"/>
      <c r="B39" s="728"/>
      <c r="C39" s="729"/>
      <c r="D39" s="729" t="s">
        <v>119</v>
      </c>
      <c r="E39" s="685"/>
      <c r="F39" s="754">
        <f>SUM(F12:F37)</f>
        <v>0</v>
      </c>
    </row>
    <row r="40" spans="1:6" ht="26.5" thickBot="1" x14ac:dyDescent="0.3">
      <c r="A40" s="800" t="s">
        <v>72</v>
      </c>
      <c r="B40" s="801" t="s">
        <v>73</v>
      </c>
      <c r="C40" s="801" t="s">
        <v>74</v>
      </c>
      <c r="D40" s="801" t="s">
        <v>75</v>
      </c>
      <c r="E40" s="821" t="s">
        <v>1446</v>
      </c>
      <c r="F40" s="830" t="s">
        <v>1443</v>
      </c>
    </row>
    <row r="41" spans="1:6" x14ac:dyDescent="0.25">
      <c r="A41" s="716"/>
      <c r="B41" s="720"/>
      <c r="C41" s="719"/>
      <c r="D41" s="718"/>
      <c r="E41" s="438"/>
      <c r="F41" s="437"/>
    </row>
    <row r="42" spans="1:6" ht="13" x14ac:dyDescent="0.25">
      <c r="A42" s="716"/>
      <c r="B42" s="730" t="s">
        <v>1151</v>
      </c>
      <c r="C42" s="717"/>
      <c r="D42" s="718"/>
      <c r="E42" s="438"/>
      <c r="F42" s="437"/>
    </row>
    <row r="43" spans="1:6" x14ac:dyDescent="0.25">
      <c r="A43" s="716"/>
      <c r="B43" s="717"/>
      <c r="C43" s="718"/>
      <c r="D43" s="718"/>
      <c r="E43" s="438"/>
      <c r="F43" s="437"/>
    </row>
    <row r="44" spans="1:6" x14ac:dyDescent="0.25">
      <c r="A44" s="716" t="s">
        <v>1152</v>
      </c>
      <c r="B44" s="724" t="s">
        <v>1153</v>
      </c>
      <c r="C44" s="718" t="s">
        <v>432</v>
      </c>
      <c r="D44" s="718">
        <f>294/2</f>
        <v>147</v>
      </c>
      <c r="E44" s="438"/>
      <c r="F44" s="437">
        <f>D44*E44</f>
        <v>0</v>
      </c>
    </row>
    <row r="45" spans="1:6" x14ac:dyDescent="0.25">
      <c r="A45" s="716"/>
      <c r="B45" s="717"/>
      <c r="C45" s="718"/>
      <c r="D45" s="718"/>
      <c r="E45" s="438"/>
      <c r="F45" s="437"/>
    </row>
    <row r="46" spans="1:6" ht="50" x14ac:dyDescent="0.25">
      <c r="A46" s="716" t="s">
        <v>40</v>
      </c>
      <c r="B46" s="498" t="s">
        <v>1953</v>
      </c>
      <c r="C46" s="718" t="s">
        <v>87</v>
      </c>
      <c r="D46" s="718">
        <f>29/2</f>
        <v>14.5</v>
      </c>
      <c r="E46" s="438"/>
      <c r="F46" s="437">
        <f>D46*E46</f>
        <v>0</v>
      </c>
    </row>
    <row r="47" spans="1:6" ht="13" x14ac:dyDescent="0.25">
      <c r="A47" s="716"/>
      <c r="B47" s="311"/>
      <c r="C47" s="718"/>
      <c r="D47" s="718"/>
      <c r="E47" s="438"/>
      <c r="F47" s="437"/>
    </row>
    <row r="48" spans="1:6" ht="50" x14ac:dyDescent="0.25">
      <c r="A48" s="716" t="s">
        <v>1078</v>
      </c>
      <c r="B48" s="1125" t="s">
        <v>1952</v>
      </c>
      <c r="C48" s="718" t="s">
        <v>432</v>
      </c>
      <c r="D48" s="718">
        <v>80</v>
      </c>
      <c r="E48" s="438"/>
      <c r="F48" s="437">
        <f>D48*E48</f>
        <v>0</v>
      </c>
    </row>
    <row r="49" spans="1:6" x14ac:dyDescent="0.25">
      <c r="A49" s="716"/>
      <c r="B49" s="717"/>
      <c r="C49" s="718"/>
      <c r="D49" s="718"/>
      <c r="E49" s="684"/>
      <c r="F49" s="437"/>
    </row>
    <row r="50" spans="1:6" x14ac:dyDescent="0.25">
      <c r="A50" s="716" t="s">
        <v>683</v>
      </c>
      <c r="B50" s="724" t="s">
        <v>684</v>
      </c>
      <c r="C50" s="718" t="s">
        <v>432</v>
      </c>
      <c r="D50" s="718">
        <v>80</v>
      </c>
      <c r="E50" s="438"/>
      <c r="F50" s="437">
        <f>D50*E50</f>
        <v>0</v>
      </c>
    </row>
    <row r="51" spans="1:6" x14ac:dyDescent="0.25">
      <c r="A51" s="716"/>
      <c r="B51" s="725"/>
      <c r="C51" s="718"/>
      <c r="D51" s="718"/>
      <c r="E51" s="438"/>
      <c r="F51" s="437"/>
    </row>
    <row r="52" spans="1:6" ht="13" x14ac:dyDescent="0.25">
      <c r="A52" s="716"/>
      <c r="B52" s="721" t="s">
        <v>37</v>
      </c>
      <c r="C52" s="718"/>
      <c r="D52" s="718"/>
      <c r="E52" s="438"/>
      <c r="F52" s="437"/>
    </row>
    <row r="53" spans="1:6" x14ac:dyDescent="0.25">
      <c r="A53" s="716"/>
      <c r="B53" s="717"/>
      <c r="C53" s="718"/>
      <c r="D53" s="718"/>
      <c r="E53" s="438"/>
      <c r="F53" s="437"/>
    </row>
    <row r="54" spans="1:6" ht="13" x14ac:dyDescent="0.25">
      <c r="A54" s="716"/>
      <c r="B54" s="721" t="s">
        <v>77</v>
      </c>
      <c r="C54" s="718"/>
      <c r="D54" s="718"/>
      <c r="E54" s="438"/>
      <c r="F54" s="437"/>
    </row>
    <row r="55" spans="1:6" x14ac:dyDescent="0.25">
      <c r="A55" s="716"/>
      <c r="B55" s="717"/>
      <c r="C55" s="718"/>
      <c r="D55" s="718"/>
      <c r="E55" s="438"/>
      <c r="F55" s="437"/>
    </row>
    <row r="56" spans="1:6" ht="13" x14ac:dyDescent="0.25">
      <c r="A56" s="716"/>
      <c r="B56" s="721" t="s">
        <v>43</v>
      </c>
      <c r="C56" s="718"/>
      <c r="D56" s="718"/>
      <c r="E56" s="438"/>
      <c r="F56" s="437"/>
    </row>
    <row r="57" spans="1:6" x14ac:dyDescent="0.25">
      <c r="A57" s="716"/>
      <c r="B57" s="717"/>
      <c r="C57" s="718"/>
      <c r="D57" s="718"/>
      <c r="E57" s="438"/>
      <c r="F57" s="437"/>
    </row>
    <row r="58" spans="1:6" ht="13" x14ac:dyDescent="0.25">
      <c r="A58" s="716"/>
      <c r="B58" s="721" t="s">
        <v>123</v>
      </c>
      <c r="C58" s="718"/>
      <c r="D58" s="718"/>
      <c r="E58" s="438"/>
      <c r="F58" s="437"/>
    </row>
    <row r="59" spans="1:6" ht="13" x14ac:dyDescent="0.25">
      <c r="A59" s="716"/>
      <c r="B59" s="721"/>
      <c r="C59" s="718"/>
      <c r="D59" s="718"/>
      <c r="E59" s="438"/>
      <c r="F59" s="437"/>
    </row>
    <row r="60" spans="1:6" ht="50" x14ac:dyDescent="0.25">
      <c r="A60" s="716"/>
      <c r="B60" s="722" t="s">
        <v>124</v>
      </c>
      <c r="C60" s="718"/>
      <c r="D60" s="718"/>
      <c r="E60" s="438"/>
      <c r="F60" s="437"/>
    </row>
    <row r="61" spans="1:6" x14ac:dyDescent="0.25">
      <c r="A61" s="716"/>
      <c r="B61" s="732"/>
      <c r="C61" s="718"/>
      <c r="D61" s="718"/>
      <c r="E61" s="684"/>
      <c r="F61" s="437"/>
    </row>
    <row r="62" spans="1:6" x14ac:dyDescent="0.25">
      <c r="A62" s="716" t="s">
        <v>322</v>
      </c>
      <c r="B62" s="717" t="s">
        <v>125</v>
      </c>
      <c r="C62" s="718" t="s">
        <v>1070</v>
      </c>
      <c r="D62" s="718">
        <v>10</v>
      </c>
      <c r="E62" s="684"/>
      <c r="F62" s="437">
        <f>D62*E62</f>
        <v>0</v>
      </c>
    </row>
    <row r="63" spans="1:6" ht="13" x14ac:dyDescent="0.25">
      <c r="A63" s="716"/>
      <c r="B63" s="721"/>
      <c r="C63" s="717"/>
      <c r="D63" s="718"/>
      <c r="E63" s="438"/>
      <c r="F63" s="437"/>
    </row>
    <row r="64" spans="1:6" ht="13" x14ac:dyDescent="0.25">
      <c r="A64" s="716"/>
      <c r="B64" s="731" t="s">
        <v>1079</v>
      </c>
      <c r="C64" s="718"/>
      <c r="D64" s="718"/>
      <c r="E64" s="438"/>
      <c r="F64" s="755"/>
    </row>
    <row r="65" spans="1:6" x14ac:dyDescent="0.25">
      <c r="A65" s="716"/>
      <c r="B65" s="717"/>
      <c r="C65" s="718"/>
      <c r="D65" s="718"/>
      <c r="E65" s="438"/>
      <c r="F65" s="755"/>
    </row>
    <row r="66" spans="1:6" ht="50" x14ac:dyDescent="0.25">
      <c r="A66" s="716"/>
      <c r="B66" s="722" t="s">
        <v>1080</v>
      </c>
      <c r="C66" s="718"/>
      <c r="D66" s="718"/>
      <c r="E66" s="438"/>
      <c r="F66" s="755"/>
    </row>
    <row r="67" spans="1:6" x14ac:dyDescent="0.25">
      <c r="A67" s="716"/>
      <c r="B67" s="717"/>
      <c r="C67" s="718"/>
      <c r="D67" s="718"/>
      <c r="E67" s="438"/>
      <c r="F67" s="437"/>
    </row>
    <row r="68" spans="1:6" x14ac:dyDescent="0.25">
      <c r="A68" s="716" t="s">
        <v>1139</v>
      </c>
      <c r="B68" s="717" t="s">
        <v>125</v>
      </c>
      <c r="C68" s="718" t="s">
        <v>1070</v>
      </c>
      <c r="D68" s="718">
        <v>45</v>
      </c>
      <c r="E68" s="438"/>
      <c r="F68" s="437">
        <f>D68*E68</f>
        <v>0</v>
      </c>
    </row>
    <row r="69" spans="1:6" x14ac:dyDescent="0.25">
      <c r="A69" s="716"/>
      <c r="B69" s="717"/>
      <c r="C69" s="717"/>
      <c r="D69" s="718"/>
      <c r="E69" s="438"/>
      <c r="F69" s="437"/>
    </row>
    <row r="70" spans="1:6" ht="13" x14ac:dyDescent="0.25">
      <c r="A70" s="716"/>
      <c r="B70" s="731" t="s">
        <v>126</v>
      </c>
      <c r="C70" s="718"/>
      <c r="D70" s="718"/>
      <c r="E70" s="438"/>
      <c r="F70" s="755"/>
    </row>
    <row r="71" spans="1:6" ht="13" x14ac:dyDescent="0.25">
      <c r="A71" s="716"/>
      <c r="B71" s="721"/>
      <c r="C71" s="718"/>
      <c r="D71" s="718"/>
      <c r="E71" s="438"/>
      <c r="F71" s="755"/>
    </row>
    <row r="72" spans="1:6" ht="25" x14ac:dyDescent="0.25">
      <c r="A72" s="716"/>
      <c r="B72" s="722" t="s">
        <v>131</v>
      </c>
      <c r="C72" s="718"/>
      <c r="D72" s="718"/>
      <c r="E72" s="684"/>
      <c r="F72" s="437"/>
    </row>
    <row r="73" spans="1:6" x14ac:dyDescent="0.25">
      <c r="A73" s="716"/>
      <c r="B73" s="717"/>
      <c r="C73" s="718"/>
      <c r="D73" s="718"/>
      <c r="E73" s="438"/>
      <c r="F73" s="437"/>
    </row>
    <row r="74" spans="1:6" x14ac:dyDescent="0.25">
      <c r="A74" s="716" t="s">
        <v>78</v>
      </c>
      <c r="B74" s="717" t="s">
        <v>128</v>
      </c>
      <c r="C74" s="718" t="s">
        <v>1070</v>
      </c>
      <c r="D74" s="718">
        <f>D62</f>
        <v>10</v>
      </c>
      <c r="E74" s="438"/>
      <c r="F74" s="437">
        <f>D74*E74</f>
        <v>0</v>
      </c>
    </row>
    <row r="75" spans="1:6" ht="12.65" customHeight="1" x14ac:dyDescent="0.25">
      <c r="A75" s="716"/>
      <c r="B75" s="717"/>
      <c r="C75" s="718"/>
      <c r="D75" s="718"/>
      <c r="E75" s="438"/>
      <c r="F75" s="755"/>
    </row>
    <row r="76" spans="1:6" ht="13" x14ac:dyDescent="0.25">
      <c r="A76" s="733"/>
      <c r="B76" s="734"/>
      <c r="C76" s="718"/>
      <c r="D76" s="718"/>
      <c r="E76" s="438"/>
      <c r="F76" s="437"/>
    </row>
    <row r="77" spans="1:6" ht="13" thickBot="1" x14ac:dyDescent="0.3">
      <c r="A77" s="727"/>
      <c r="B77" s="728"/>
      <c r="C77" s="729"/>
      <c r="D77" s="729" t="s">
        <v>119</v>
      </c>
      <c r="E77" s="685"/>
      <c r="F77" s="754">
        <f>SUM(F42:F76)</f>
        <v>0</v>
      </c>
    </row>
    <row r="78" spans="1:6" ht="26.5" thickBot="1" x14ac:dyDescent="0.3">
      <c r="A78" s="800" t="s">
        <v>72</v>
      </c>
      <c r="B78" s="801" t="s">
        <v>73</v>
      </c>
      <c r="C78" s="801" t="s">
        <v>74</v>
      </c>
      <c r="D78" s="801" t="s">
        <v>75</v>
      </c>
      <c r="E78" s="821" t="s">
        <v>1446</v>
      </c>
      <c r="F78" s="830" t="s">
        <v>1443</v>
      </c>
    </row>
    <row r="79" spans="1:6" ht="13" x14ac:dyDescent="0.3">
      <c r="A79" s="735"/>
      <c r="B79" s="736"/>
      <c r="C79" s="736"/>
      <c r="D79" s="736"/>
      <c r="E79" s="686"/>
      <c r="F79" s="756"/>
    </row>
    <row r="80" spans="1:6" ht="13" x14ac:dyDescent="0.25">
      <c r="A80" s="716"/>
      <c r="B80" s="731" t="s">
        <v>129</v>
      </c>
      <c r="C80" s="718"/>
      <c r="D80" s="718"/>
      <c r="E80" s="438"/>
      <c r="F80" s="437"/>
    </row>
    <row r="81" spans="1:6" ht="13" x14ac:dyDescent="0.25">
      <c r="A81" s="716"/>
      <c r="B81" s="721"/>
      <c r="C81" s="718"/>
      <c r="D81" s="718"/>
      <c r="E81" s="438"/>
      <c r="F81" s="437"/>
    </row>
    <row r="82" spans="1:6" ht="32" customHeight="1" x14ac:dyDescent="0.25">
      <c r="A82" s="716"/>
      <c r="B82" s="725" t="s">
        <v>1140</v>
      </c>
      <c r="C82" s="718"/>
      <c r="D82" s="718"/>
      <c r="E82" s="438"/>
      <c r="F82" s="437"/>
    </row>
    <row r="83" spans="1:6" x14ac:dyDescent="0.25">
      <c r="A83" s="716"/>
      <c r="B83" s="717"/>
      <c r="C83" s="718"/>
      <c r="D83" s="718"/>
      <c r="E83" s="438"/>
      <c r="F83" s="437"/>
    </row>
    <row r="84" spans="1:6" x14ac:dyDescent="0.25">
      <c r="A84" s="716" t="s">
        <v>48</v>
      </c>
      <c r="B84" s="717" t="s">
        <v>656</v>
      </c>
      <c r="C84" s="718" t="s">
        <v>1070</v>
      </c>
      <c r="D84" s="718">
        <v>30</v>
      </c>
      <c r="E84" s="438"/>
      <c r="F84" s="437">
        <f>D84*E84</f>
        <v>0</v>
      </c>
    </row>
    <row r="85" spans="1:6" ht="13" x14ac:dyDescent="0.25">
      <c r="A85" s="733"/>
      <c r="B85" s="734"/>
      <c r="C85" s="718"/>
      <c r="D85" s="718"/>
      <c r="E85" s="438"/>
      <c r="F85" s="437"/>
    </row>
    <row r="86" spans="1:6" ht="37.5" x14ac:dyDescent="0.25">
      <c r="A86" s="733"/>
      <c r="B86" s="722" t="s">
        <v>1124</v>
      </c>
      <c r="C86" s="718"/>
      <c r="D86" s="718"/>
      <c r="E86" s="438"/>
      <c r="F86" s="437"/>
    </row>
    <row r="87" spans="1:6" x14ac:dyDescent="0.25">
      <c r="A87" s="737"/>
      <c r="B87" s="738"/>
      <c r="C87" s="718"/>
      <c r="D87" s="718"/>
      <c r="E87" s="438"/>
      <c r="F87" s="437"/>
    </row>
    <row r="88" spans="1:6" x14ac:dyDescent="0.25">
      <c r="A88" s="737" t="s">
        <v>680</v>
      </c>
      <c r="B88" s="717" t="s">
        <v>682</v>
      </c>
      <c r="C88" s="718" t="s">
        <v>1070</v>
      </c>
      <c r="D88" s="718">
        <v>5</v>
      </c>
      <c r="E88" s="438"/>
      <c r="F88" s="437">
        <f>D88*E88</f>
        <v>0</v>
      </c>
    </row>
    <row r="89" spans="1:6" x14ac:dyDescent="0.25">
      <c r="A89" s="737"/>
      <c r="B89" s="738"/>
      <c r="C89" s="718"/>
      <c r="D89" s="718"/>
      <c r="E89" s="438"/>
      <c r="F89" s="437"/>
    </row>
    <row r="90" spans="1:6" ht="25" x14ac:dyDescent="0.25">
      <c r="A90" s="733"/>
      <c r="B90" s="722" t="s">
        <v>1084</v>
      </c>
      <c r="C90" s="718"/>
      <c r="D90" s="718"/>
      <c r="E90" s="438"/>
      <c r="F90" s="437"/>
    </row>
    <row r="91" spans="1:6" x14ac:dyDescent="0.25">
      <c r="A91" s="737"/>
      <c r="B91" s="738"/>
      <c r="C91" s="718"/>
      <c r="D91" s="718"/>
      <c r="E91" s="438"/>
      <c r="F91" s="437"/>
    </row>
    <row r="92" spans="1:6" x14ac:dyDescent="0.25">
      <c r="A92" s="737" t="s">
        <v>49</v>
      </c>
      <c r="B92" s="717" t="s">
        <v>656</v>
      </c>
      <c r="C92" s="718" t="s">
        <v>1070</v>
      </c>
      <c r="D92" s="718">
        <v>10</v>
      </c>
      <c r="E92" s="438"/>
      <c r="F92" s="437">
        <f>D92*E92</f>
        <v>0</v>
      </c>
    </row>
    <row r="93" spans="1:6" x14ac:dyDescent="0.25">
      <c r="A93" s="737"/>
      <c r="B93" s="717"/>
      <c r="C93" s="718"/>
      <c r="D93" s="718"/>
      <c r="E93" s="438"/>
      <c r="F93" s="437"/>
    </row>
    <row r="94" spans="1:6" ht="13" x14ac:dyDescent="0.25">
      <c r="A94" s="716"/>
      <c r="B94" s="721" t="s">
        <v>132</v>
      </c>
      <c r="C94" s="718"/>
      <c r="D94" s="718"/>
      <c r="E94" s="438"/>
      <c r="F94" s="437"/>
    </row>
    <row r="95" spans="1:6" ht="13" x14ac:dyDescent="0.25">
      <c r="A95" s="716"/>
      <c r="B95" s="721"/>
      <c r="C95" s="718"/>
      <c r="D95" s="718"/>
      <c r="E95" s="438"/>
      <c r="F95" s="437"/>
    </row>
    <row r="96" spans="1:6" ht="25" x14ac:dyDescent="0.25">
      <c r="A96" s="716"/>
      <c r="B96" s="722" t="s">
        <v>52</v>
      </c>
      <c r="C96" s="718"/>
      <c r="D96" s="718"/>
      <c r="E96" s="438"/>
      <c r="F96" s="437"/>
    </row>
    <row r="97" spans="1:6" ht="13" x14ac:dyDescent="0.25">
      <c r="A97" s="716"/>
      <c r="B97" s="731"/>
      <c r="C97" s="718"/>
      <c r="D97" s="718"/>
      <c r="E97" s="438"/>
      <c r="F97" s="437"/>
    </row>
    <row r="98" spans="1:6" x14ac:dyDescent="0.25">
      <c r="A98" s="716" t="s">
        <v>42</v>
      </c>
      <c r="B98" s="738" t="s">
        <v>18</v>
      </c>
      <c r="C98" s="718" t="s">
        <v>79</v>
      </c>
      <c r="D98" s="718">
        <f>11/2</f>
        <v>5.5</v>
      </c>
      <c r="E98" s="438"/>
      <c r="F98" s="437">
        <f>D98*E98</f>
        <v>0</v>
      </c>
    </row>
    <row r="99" spans="1:6" x14ac:dyDescent="0.25">
      <c r="A99" s="716"/>
      <c r="B99" s="738"/>
      <c r="C99" s="718"/>
      <c r="D99" s="718"/>
      <c r="E99" s="438"/>
      <c r="F99" s="437"/>
    </row>
    <row r="100" spans="1:6" ht="25" x14ac:dyDescent="0.25">
      <c r="A100" s="716"/>
      <c r="B100" s="722" t="s">
        <v>53</v>
      </c>
      <c r="C100" s="718"/>
      <c r="D100" s="718"/>
      <c r="E100" s="438"/>
      <c r="F100" s="437"/>
    </row>
    <row r="101" spans="1:6" x14ac:dyDescent="0.25">
      <c r="A101" s="716"/>
      <c r="B101" s="717"/>
      <c r="C101" s="718"/>
      <c r="D101" s="718"/>
      <c r="E101" s="438"/>
      <c r="F101" s="437"/>
    </row>
    <row r="102" spans="1:6" x14ac:dyDescent="0.25">
      <c r="A102" s="716" t="s">
        <v>241</v>
      </c>
      <c r="B102" s="717" t="s">
        <v>410</v>
      </c>
      <c r="C102" s="718" t="s">
        <v>432</v>
      </c>
      <c r="D102" s="718">
        <v>25</v>
      </c>
      <c r="E102" s="438"/>
      <c r="F102" s="437">
        <f>D102*E102</f>
        <v>0</v>
      </c>
    </row>
    <row r="103" spans="1:6" x14ac:dyDescent="0.25">
      <c r="A103" s="716" t="s">
        <v>55</v>
      </c>
      <c r="B103" s="717" t="s">
        <v>18</v>
      </c>
      <c r="C103" s="718" t="s">
        <v>79</v>
      </c>
      <c r="D103" s="718">
        <v>120</v>
      </c>
      <c r="E103" s="438"/>
      <c r="F103" s="437">
        <f>D103*E103</f>
        <v>0</v>
      </c>
    </row>
    <row r="104" spans="1:6" x14ac:dyDescent="0.25">
      <c r="A104" s="716"/>
      <c r="B104" s="717"/>
      <c r="C104" s="718"/>
      <c r="D104" s="718"/>
      <c r="E104" s="438"/>
      <c r="F104" s="437"/>
    </row>
    <row r="105" spans="1:6" ht="13" x14ac:dyDescent="0.25">
      <c r="A105" s="716"/>
      <c r="B105" s="731" t="s">
        <v>133</v>
      </c>
      <c r="C105" s="718"/>
      <c r="D105" s="718"/>
      <c r="E105" s="438"/>
      <c r="F105" s="437"/>
    </row>
    <row r="106" spans="1:6" x14ac:dyDescent="0.25">
      <c r="A106" s="716"/>
      <c r="B106" s="717"/>
      <c r="C106" s="718"/>
      <c r="D106" s="718"/>
      <c r="E106" s="438"/>
      <c r="F106" s="437"/>
    </row>
    <row r="107" spans="1:6" ht="13" x14ac:dyDescent="0.25">
      <c r="A107" s="716"/>
      <c r="B107" s="731" t="s">
        <v>56</v>
      </c>
      <c r="C107" s="718"/>
      <c r="D107" s="718"/>
      <c r="E107" s="438"/>
      <c r="F107" s="437"/>
    </row>
    <row r="108" spans="1:6" x14ac:dyDescent="0.25">
      <c r="A108" s="716"/>
      <c r="B108" s="717"/>
      <c r="C108" s="718"/>
      <c r="D108" s="718"/>
      <c r="E108" s="438"/>
      <c r="F108" s="437"/>
    </row>
    <row r="109" spans="1:6" ht="25" x14ac:dyDescent="0.25">
      <c r="A109" s="716"/>
      <c r="B109" s="722" t="s">
        <v>57</v>
      </c>
      <c r="C109" s="718"/>
      <c r="D109" s="718"/>
      <c r="E109" s="438"/>
      <c r="F109" s="437"/>
    </row>
    <row r="110" spans="1:6" x14ac:dyDescent="0.25">
      <c r="A110" s="716"/>
      <c r="B110" s="717"/>
      <c r="C110" s="718"/>
      <c r="D110" s="718"/>
      <c r="E110" s="438"/>
      <c r="F110" s="437"/>
    </row>
    <row r="111" spans="1:6" x14ac:dyDescent="0.25">
      <c r="A111" s="716" t="s">
        <v>80</v>
      </c>
      <c r="B111" s="717" t="s">
        <v>198</v>
      </c>
      <c r="C111" s="718" t="s">
        <v>68</v>
      </c>
      <c r="D111" s="718">
        <f>16/2</f>
        <v>8</v>
      </c>
      <c r="E111" s="436"/>
      <c r="F111" s="437">
        <f>D111*E111</f>
        <v>0</v>
      </c>
    </row>
    <row r="112" spans="1:6" x14ac:dyDescent="0.25">
      <c r="A112" s="716"/>
      <c r="B112" s="722"/>
      <c r="C112" s="718"/>
      <c r="D112" s="718"/>
      <c r="E112" s="436"/>
      <c r="F112" s="641"/>
    </row>
    <row r="113" spans="1:6" ht="13" x14ac:dyDescent="0.25">
      <c r="A113" s="716"/>
      <c r="B113" s="731" t="s">
        <v>59</v>
      </c>
      <c r="C113" s="718"/>
      <c r="D113" s="718"/>
      <c r="E113" s="436"/>
      <c r="F113" s="437"/>
    </row>
    <row r="114" spans="1:6" x14ac:dyDescent="0.25">
      <c r="A114" s="716"/>
      <c r="B114" s="717"/>
      <c r="C114" s="718"/>
      <c r="D114" s="718"/>
      <c r="E114" s="436"/>
      <c r="F114" s="641"/>
    </row>
    <row r="115" spans="1:6" ht="25" x14ac:dyDescent="0.25">
      <c r="A115" s="716"/>
      <c r="B115" s="722" t="s">
        <v>61</v>
      </c>
      <c r="C115" s="718"/>
      <c r="D115" s="718"/>
      <c r="E115" s="436"/>
      <c r="F115" s="437"/>
    </row>
    <row r="116" spans="1:6" x14ac:dyDescent="0.25">
      <c r="A116" s="716"/>
      <c r="B116" s="722"/>
      <c r="C116" s="718"/>
      <c r="D116" s="718"/>
      <c r="E116" s="436"/>
      <c r="F116" s="437"/>
    </row>
    <row r="117" spans="1:6" x14ac:dyDescent="0.25">
      <c r="A117" s="716" t="s">
        <v>60</v>
      </c>
      <c r="B117" s="717" t="s">
        <v>656</v>
      </c>
      <c r="C117" s="718" t="s">
        <v>66</v>
      </c>
      <c r="D117" s="718">
        <f>102/2</f>
        <v>51</v>
      </c>
      <c r="E117" s="436"/>
      <c r="F117" s="437">
        <f>D117*E117</f>
        <v>0</v>
      </c>
    </row>
    <row r="118" spans="1:6" x14ac:dyDescent="0.25">
      <c r="A118" s="716"/>
      <c r="B118" s="717"/>
      <c r="C118" s="718"/>
      <c r="D118" s="718"/>
      <c r="E118" s="438"/>
      <c r="F118" s="437"/>
    </row>
    <row r="119" spans="1:6" ht="13" thickBot="1" x14ac:dyDescent="0.3">
      <c r="A119" s="727"/>
      <c r="B119" s="728"/>
      <c r="C119" s="729"/>
      <c r="D119" s="729" t="s">
        <v>119</v>
      </c>
      <c r="E119" s="685"/>
      <c r="F119" s="754">
        <f>SUM(F80:F118)</f>
        <v>0</v>
      </c>
    </row>
    <row r="120" spans="1:6" ht="26.5" thickBot="1" x14ac:dyDescent="0.3">
      <c r="A120" s="800" t="s">
        <v>72</v>
      </c>
      <c r="B120" s="801" t="s">
        <v>73</v>
      </c>
      <c r="C120" s="801" t="s">
        <v>74</v>
      </c>
      <c r="D120" s="801" t="s">
        <v>75</v>
      </c>
      <c r="E120" s="821" t="s">
        <v>1446</v>
      </c>
      <c r="F120" s="830" t="s">
        <v>1443</v>
      </c>
    </row>
    <row r="121" spans="1:6" ht="13" x14ac:dyDescent="0.25">
      <c r="A121" s="716"/>
      <c r="B121" s="730" t="s">
        <v>140</v>
      </c>
      <c r="C121" s="717"/>
      <c r="D121" s="739"/>
      <c r="E121" s="438"/>
      <c r="F121" s="437"/>
    </row>
    <row r="122" spans="1:6" ht="13" x14ac:dyDescent="0.25">
      <c r="A122" s="716"/>
      <c r="B122" s="721"/>
      <c r="C122" s="717"/>
      <c r="D122" s="739"/>
      <c r="E122" s="438"/>
      <c r="F122" s="437"/>
    </row>
    <row r="123" spans="1:6" ht="13" x14ac:dyDescent="0.25">
      <c r="A123" s="716"/>
      <c r="B123" s="721" t="s">
        <v>259</v>
      </c>
      <c r="C123" s="717"/>
      <c r="D123" s="739"/>
      <c r="E123" s="438"/>
      <c r="F123" s="437"/>
    </row>
    <row r="124" spans="1:6" x14ac:dyDescent="0.25">
      <c r="A124" s="716"/>
      <c r="B124" s="717"/>
      <c r="C124" s="717"/>
      <c r="D124" s="739"/>
      <c r="E124" s="438"/>
      <c r="F124" s="437"/>
    </row>
    <row r="125" spans="1:6" ht="50" x14ac:dyDescent="0.25">
      <c r="A125" s="740"/>
      <c r="B125" s="722" t="s">
        <v>1216</v>
      </c>
      <c r="C125" s="717"/>
      <c r="D125" s="739"/>
      <c r="E125" s="684"/>
      <c r="F125" s="437"/>
    </row>
    <row r="126" spans="1:6" x14ac:dyDescent="0.25">
      <c r="A126" s="740"/>
      <c r="B126" s="722"/>
      <c r="C126" s="717"/>
      <c r="D126" s="739"/>
      <c r="E126" s="684"/>
      <c r="F126" s="437"/>
    </row>
    <row r="127" spans="1:6" x14ac:dyDescent="0.25">
      <c r="A127" s="716"/>
      <c r="B127" s="726" t="s">
        <v>1217</v>
      </c>
      <c r="C127" s="717"/>
      <c r="D127" s="739"/>
      <c r="E127" s="438"/>
      <c r="F127" s="437"/>
    </row>
    <row r="128" spans="1:6" x14ac:dyDescent="0.25">
      <c r="A128" s="716"/>
      <c r="B128" s="717"/>
      <c r="C128" s="717"/>
      <c r="D128" s="739"/>
      <c r="E128" s="438"/>
      <c r="F128" s="437"/>
    </row>
    <row r="129" spans="1:6" x14ac:dyDescent="0.25">
      <c r="A129" s="716" t="s">
        <v>1218</v>
      </c>
      <c r="B129" s="717" t="s">
        <v>82</v>
      </c>
      <c r="C129" s="718" t="s">
        <v>66</v>
      </c>
      <c r="D129" s="718">
        <f>100/2</f>
        <v>50</v>
      </c>
      <c r="E129" s="438"/>
      <c r="F129" s="437">
        <f>D129*E129</f>
        <v>0</v>
      </c>
    </row>
    <row r="130" spans="1:6" x14ac:dyDescent="0.25">
      <c r="A130" s="716"/>
      <c r="B130" s="717"/>
      <c r="C130" s="718"/>
      <c r="D130" s="718"/>
      <c r="E130" s="438"/>
      <c r="F130" s="437"/>
    </row>
    <row r="131" spans="1:6" x14ac:dyDescent="0.25">
      <c r="A131" s="716"/>
      <c r="B131" s="726" t="s">
        <v>1219</v>
      </c>
      <c r="C131" s="717"/>
      <c r="D131" s="739"/>
      <c r="E131" s="438"/>
      <c r="F131" s="437"/>
    </row>
    <row r="132" spans="1:6" x14ac:dyDescent="0.25">
      <c r="A132" s="716"/>
      <c r="B132" s="717"/>
      <c r="C132" s="717"/>
      <c r="D132" s="739"/>
      <c r="E132" s="438"/>
      <c r="F132" s="437"/>
    </row>
    <row r="133" spans="1:6" x14ac:dyDescent="0.25">
      <c r="A133" s="716" t="s">
        <v>1220</v>
      </c>
      <c r="B133" s="717" t="s">
        <v>82</v>
      </c>
      <c r="C133" s="718" t="s">
        <v>66</v>
      </c>
      <c r="D133" s="718">
        <f>100/2</f>
        <v>50</v>
      </c>
      <c r="E133" s="438"/>
      <c r="F133" s="437">
        <f>D133*E133</f>
        <v>0</v>
      </c>
    </row>
    <row r="134" spans="1:6" x14ac:dyDescent="0.25">
      <c r="A134" s="716"/>
      <c r="B134" s="717"/>
      <c r="C134" s="718"/>
      <c r="D134" s="718"/>
      <c r="E134" s="438"/>
      <c r="F134" s="437"/>
    </row>
    <row r="135" spans="1:6" ht="13" x14ac:dyDescent="0.25">
      <c r="A135" s="716"/>
      <c r="B135" s="721" t="s">
        <v>1221</v>
      </c>
      <c r="C135" s="718"/>
      <c r="D135" s="718"/>
      <c r="E135" s="438"/>
      <c r="F135" s="437"/>
    </row>
    <row r="136" spans="1:6" x14ac:dyDescent="0.25">
      <c r="A136" s="716"/>
      <c r="B136" s="717"/>
      <c r="C136" s="718"/>
      <c r="D136" s="718"/>
      <c r="E136" s="438"/>
      <c r="F136" s="437"/>
    </row>
    <row r="137" spans="1:6" ht="25" x14ac:dyDescent="0.25">
      <c r="A137" s="716"/>
      <c r="B137" s="717" t="s">
        <v>1222</v>
      </c>
      <c r="C137" s="718"/>
      <c r="D137" s="718"/>
      <c r="E137" s="438"/>
      <c r="F137" s="437"/>
    </row>
    <row r="138" spans="1:6" x14ac:dyDescent="0.25">
      <c r="A138" s="716"/>
      <c r="B138" s="717"/>
      <c r="C138" s="718"/>
      <c r="D138" s="718"/>
      <c r="E138" s="438"/>
      <c r="F138" s="437"/>
    </row>
    <row r="139" spans="1:6" x14ac:dyDescent="0.25">
      <c r="A139" s="716" t="s">
        <v>1223</v>
      </c>
      <c r="B139" s="717" t="s">
        <v>1224</v>
      </c>
      <c r="C139" s="718" t="s">
        <v>66</v>
      </c>
      <c r="D139" s="718">
        <f>43/2</f>
        <v>21.5</v>
      </c>
      <c r="E139" s="438"/>
      <c r="F139" s="437">
        <f>D139*E139</f>
        <v>0</v>
      </c>
    </row>
    <row r="140" spans="1:6" x14ac:dyDescent="0.25">
      <c r="A140" s="716"/>
      <c r="B140" s="717"/>
      <c r="C140" s="718"/>
      <c r="D140" s="718"/>
      <c r="E140" s="438"/>
      <c r="F140" s="437"/>
    </row>
    <row r="141" spans="1:6" ht="13" x14ac:dyDescent="0.25">
      <c r="A141" s="716"/>
      <c r="B141" s="730" t="s">
        <v>101</v>
      </c>
      <c r="C141" s="717"/>
      <c r="D141" s="739"/>
      <c r="E141" s="438"/>
      <c r="F141" s="437"/>
    </row>
    <row r="142" spans="1:6" x14ac:dyDescent="0.25">
      <c r="A142" s="716"/>
      <c r="B142" s="717"/>
      <c r="C142" s="717"/>
      <c r="D142" s="739"/>
      <c r="E142" s="438"/>
      <c r="F142" s="437"/>
    </row>
    <row r="143" spans="1:6" ht="13" x14ac:dyDescent="0.25">
      <c r="A143" s="716"/>
      <c r="B143" s="721" t="s">
        <v>102</v>
      </c>
      <c r="C143" s="717"/>
      <c r="D143" s="739"/>
      <c r="E143" s="438"/>
      <c r="F143" s="437"/>
    </row>
    <row r="144" spans="1:6" ht="13" x14ac:dyDescent="0.25">
      <c r="A144" s="716"/>
      <c r="B144" s="730"/>
      <c r="C144" s="717"/>
      <c r="D144" s="741"/>
      <c r="E144" s="436"/>
      <c r="F144" s="437"/>
    </row>
    <row r="145" spans="1:6" ht="13" x14ac:dyDescent="0.25">
      <c r="A145" s="716"/>
      <c r="B145" s="731" t="s">
        <v>70</v>
      </c>
      <c r="C145" s="717"/>
      <c r="D145" s="717"/>
      <c r="E145" s="436"/>
      <c r="F145" s="437"/>
    </row>
    <row r="146" spans="1:6" ht="13" x14ac:dyDescent="0.25">
      <c r="A146" s="716"/>
      <c r="B146" s="731"/>
      <c r="C146" s="717"/>
      <c r="D146" s="717"/>
      <c r="E146" s="436"/>
      <c r="F146" s="437"/>
    </row>
    <row r="147" spans="1:6" ht="37.5" x14ac:dyDescent="0.25">
      <c r="A147" s="716"/>
      <c r="B147" s="722" t="s">
        <v>145</v>
      </c>
      <c r="C147" s="718"/>
      <c r="D147" s="718"/>
      <c r="E147" s="436"/>
      <c r="F147" s="437"/>
    </row>
    <row r="148" spans="1:6" x14ac:dyDescent="0.25">
      <c r="A148" s="716"/>
      <c r="B148" s="722"/>
      <c r="C148" s="718"/>
      <c r="D148" s="718"/>
      <c r="E148" s="436"/>
      <c r="F148" s="437"/>
    </row>
    <row r="149" spans="1:6" x14ac:dyDescent="0.25">
      <c r="A149" s="716" t="s">
        <v>1061</v>
      </c>
      <c r="B149" s="717" t="s">
        <v>21</v>
      </c>
      <c r="C149" s="718" t="s">
        <v>294</v>
      </c>
      <c r="D149" s="718">
        <v>3</v>
      </c>
      <c r="E149" s="436"/>
      <c r="F149" s="437">
        <f>D149*E149</f>
        <v>0</v>
      </c>
    </row>
    <row r="150" spans="1:6" x14ac:dyDescent="0.25">
      <c r="A150" s="716"/>
      <c r="B150" s="717"/>
      <c r="C150" s="718"/>
      <c r="D150" s="718"/>
      <c r="E150" s="436"/>
      <c r="F150" s="757"/>
    </row>
    <row r="151" spans="1:6" ht="13" x14ac:dyDescent="0.3">
      <c r="A151" s="716"/>
      <c r="B151" s="731" t="s">
        <v>71</v>
      </c>
      <c r="C151" s="718"/>
      <c r="D151" s="718"/>
      <c r="E151" s="642"/>
      <c r="F151" s="437"/>
    </row>
    <row r="152" spans="1:6" ht="13" x14ac:dyDescent="0.3">
      <c r="A152" s="716"/>
      <c r="B152" s="717"/>
      <c r="C152" s="718"/>
      <c r="D152" s="718"/>
      <c r="E152" s="642"/>
      <c r="F152" s="437"/>
    </row>
    <row r="153" spans="1:6" ht="37.5" x14ac:dyDescent="0.25">
      <c r="A153" s="742"/>
      <c r="B153" s="722" t="s">
        <v>156</v>
      </c>
      <c r="C153" s="718"/>
      <c r="D153" s="718"/>
      <c r="E153" s="436"/>
      <c r="F153" s="437"/>
    </row>
    <row r="154" spans="1:6" x14ac:dyDescent="0.25">
      <c r="A154" s="716"/>
      <c r="B154" s="717"/>
      <c r="C154" s="718"/>
      <c r="D154" s="718"/>
      <c r="E154" s="436"/>
      <c r="F154" s="437"/>
    </row>
    <row r="155" spans="1:6" x14ac:dyDescent="0.25">
      <c r="A155" s="716" t="s">
        <v>1097</v>
      </c>
      <c r="B155" s="717" t="s">
        <v>1125</v>
      </c>
      <c r="C155" s="718" t="s">
        <v>294</v>
      </c>
      <c r="D155" s="718">
        <f>4/2</f>
        <v>2</v>
      </c>
      <c r="E155" s="436"/>
      <c r="F155" s="437">
        <f>D155*E155</f>
        <v>0</v>
      </c>
    </row>
    <row r="156" spans="1:6" ht="13" x14ac:dyDescent="0.3">
      <c r="A156" s="735"/>
      <c r="B156" s="743"/>
      <c r="C156" s="736"/>
      <c r="D156" s="736"/>
      <c r="E156" s="686"/>
      <c r="F156" s="756"/>
    </row>
    <row r="157" spans="1:6" ht="13" x14ac:dyDescent="0.3">
      <c r="A157" s="716"/>
      <c r="B157" s="721" t="s">
        <v>86</v>
      </c>
      <c r="C157" s="718"/>
      <c r="D157" s="718"/>
      <c r="E157" s="642"/>
      <c r="F157" s="437"/>
    </row>
    <row r="158" spans="1:6" x14ac:dyDescent="0.25">
      <c r="A158" s="716"/>
      <c r="B158" s="717"/>
      <c r="C158" s="718"/>
      <c r="D158" s="718"/>
      <c r="E158" s="684"/>
      <c r="F158" s="437"/>
    </row>
    <row r="159" spans="1:6" ht="37.5" x14ac:dyDescent="0.25">
      <c r="A159" s="716"/>
      <c r="B159" s="722" t="s">
        <v>29</v>
      </c>
      <c r="C159" s="718"/>
      <c r="D159" s="718"/>
      <c r="E159" s="684"/>
      <c r="F159" s="437"/>
    </row>
    <row r="160" spans="1:6" x14ac:dyDescent="0.25">
      <c r="A160" s="716"/>
      <c r="B160" s="717"/>
      <c r="C160" s="718"/>
      <c r="D160" s="718"/>
      <c r="E160" s="436"/>
      <c r="F160" s="437"/>
    </row>
    <row r="161" spans="1:6" x14ac:dyDescent="0.25">
      <c r="A161" s="716" t="s">
        <v>191</v>
      </c>
      <c r="B161" s="717" t="s">
        <v>247</v>
      </c>
      <c r="C161" s="718" t="s">
        <v>294</v>
      </c>
      <c r="D161" s="718">
        <v>5</v>
      </c>
      <c r="E161" s="436"/>
      <c r="F161" s="437">
        <f>D161*E161</f>
        <v>0</v>
      </c>
    </row>
    <row r="162" spans="1:6" ht="13" thickBot="1" x14ac:dyDescent="0.3">
      <c r="A162" s="727"/>
      <c r="B162" s="728"/>
      <c r="C162" s="729"/>
      <c r="D162" s="729" t="s">
        <v>119</v>
      </c>
      <c r="E162" s="685"/>
      <c r="F162" s="754">
        <f>SUM(F121:F161)</f>
        <v>0</v>
      </c>
    </row>
    <row r="163" spans="1:6" ht="26.5" thickBot="1" x14ac:dyDescent="0.3">
      <c r="A163" s="800" t="s">
        <v>72</v>
      </c>
      <c r="B163" s="801" t="s">
        <v>73</v>
      </c>
      <c r="C163" s="801" t="s">
        <v>74</v>
      </c>
      <c r="D163" s="801" t="s">
        <v>75</v>
      </c>
      <c r="E163" s="821" t="s">
        <v>1446</v>
      </c>
      <c r="F163" s="830" t="s">
        <v>1443</v>
      </c>
    </row>
    <row r="164" spans="1:6" x14ac:dyDescent="0.25">
      <c r="A164" s="716"/>
      <c r="B164" s="717"/>
      <c r="C164" s="718"/>
      <c r="D164" s="718"/>
      <c r="E164" s="436"/>
      <c r="F164" s="437"/>
    </row>
    <row r="165" spans="1:6" ht="13" x14ac:dyDescent="0.3">
      <c r="A165" s="716"/>
      <c r="B165" s="731" t="s">
        <v>1225</v>
      </c>
      <c r="C165" s="718"/>
      <c r="D165" s="718"/>
      <c r="E165" s="642"/>
      <c r="F165" s="437"/>
    </row>
    <row r="166" spans="1:6" ht="13" x14ac:dyDescent="0.3">
      <c r="A166" s="716"/>
      <c r="B166" s="731"/>
      <c r="C166" s="718"/>
      <c r="D166" s="718"/>
      <c r="E166" s="642"/>
      <c r="F166" s="437"/>
    </row>
    <row r="167" spans="1:6" ht="25" x14ac:dyDescent="0.25">
      <c r="A167" s="716" t="s">
        <v>135</v>
      </c>
      <c r="B167" s="717" t="s">
        <v>1226</v>
      </c>
      <c r="C167" s="718" t="s">
        <v>294</v>
      </c>
      <c r="D167" s="718">
        <v>2</v>
      </c>
      <c r="E167" s="441"/>
      <c r="F167" s="437">
        <f>D167*E167</f>
        <v>0</v>
      </c>
    </row>
    <row r="168" spans="1:6" x14ac:dyDescent="0.25">
      <c r="A168" s="716"/>
      <c r="B168" s="717"/>
      <c r="C168" s="718"/>
      <c r="D168" s="718"/>
      <c r="E168" s="441"/>
      <c r="F168" s="437"/>
    </row>
    <row r="169" spans="1:6" ht="25" x14ac:dyDescent="0.25">
      <c r="A169" s="716" t="s">
        <v>136</v>
      </c>
      <c r="B169" s="717" t="s">
        <v>1227</v>
      </c>
      <c r="C169" s="718" t="s">
        <v>294</v>
      </c>
      <c r="D169" s="718">
        <v>2</v>
      </c>
      <c r="E169" s="441"/>
      <c r="F169" s="437">
        <f>D169*E169</f>
        <v>0</v>
      </c>
    </row>
    <row r="170" spans="1:6" x14ac:dyDescent="0.25">
      <c r="A170" s="716"/>
      <c r="B170" s="717"/>
      <c r="C170" s="718"/>
      <c r="D170" s="718"/>
      <c r="E170" s="441"/>
      <c r="F170" s="437"/>
    </row>
    <row r="171" spans="1:6" ht="25" x14ac:dyDescent="0.25">
      <c r="A171" s="716" t="s">
        <v>62</v>
      </c>
      <c r="B171" s="717" t="s">
        <v>1228</v>
      </c>
      <c r="C171" s="718" t="s">
        <v>294</v>
      </c>
      <c r="D171" s="718">
        <v>2</v>
      </c>
      <c r="E171" s="441"/>
      <c r="F171" s="437">
        <f>D171*E171</f>
        <v>0</v>
      </c>
    </row>
    <row r="172" spans="1:6" x14ac:dyDescent="0.25">
      <c r="A172" s="716"/>
      <c r="B172" s="726" t="s">
        <v>1229</v>
      </c>
      <c r="C172" s="718"/>
      <c r="D172" s="718"/>
      <c r="E172" s="441"/>
      <c r="F172" s="437"/>
    </row>
    <row r="173" spans="1:6" x14ac:dyDescent="0.25">
      <c r="A173" s="716"/>
      <c r="B173" s="717"/>
      <c r="C173" s="718"/>
      <c r="D173" s="718"/>
      <c r="E173" s="441"/>
      <c r="F173" s="437"/>
    </row>
    <row r="174" spans="1:6" ht="25" x14ac:dyDescent="0.25">
      <c r="A174" s="716" t="s">
        <v>63</v>
      </c>
      <c r="B174" s="717" t="s">
        <v>1230</v>
      </c>
      <c r="C174" s="718" t="s">
        <v>294</v>
      </c>
      <c r="D174" s="718">
        <v>1</v>
      </c>
      <c r="E174" s="441"/>
      <c r="F174" s="437">
        <f>D174*E174</f>
        <v>0</v>
      </c>
    </row>
    <row r="175" spans="1:6" x14ac:dyDescent="0.25">
      <c r="A175" s="716"/>
      <c r="B175" s="717"/>
      <c r="C175" s="718"/>
      <c r="D175" s="718"/>
      <c r="E175" s="441"/>
      <c r="F175" s="437"/>
    </row>
    <row r="176" spans="1:6" ht="13" x14ac:dyDescent="0.25">
      <c r="A176" s="716"/>
      <c r="B176" s="721" t="s">
        <v>76</v>
      </c>
      <c r="C176" s="718"/>
      <c r="D176" s="718"/>
      <c r="E176" s="436"/>
      <c r="F176" s="437"/>
    </row>
    <row r="177" spans="1:6" x14ac:dyDescent="0.25">
      <c r="A177" s="716"/>
      <c r="B177" s="722"/>
      <c r="C177" s="718"/>
      <c r="D177" s="718"/>
      <c r="E177" s="436"/>
      <c r="F177" s="437"/>
    </row>
    <row r="178" spans="1:6" ht="50" x14ac:dyDescent="0.25">
      <c r="A178" s="716"/>
      <c r="B178" s="744" t="s">
        <v>1127</v>
      </c>
      <c r="C178" s="718"/>
      <c r="D178" s="718"/>
      <c r="E178" s="436"/>
      <c r="F178" s="437"/>
    </row>
    <row r="179" spans="1:6" x14ac:dyDescent="0.25">
      <c r="A179" s="716"/>
      <c r="B179" s="717"/>
      <c r="C179" s="718"/>
      <c r="D179" s="718"/>
      <c r="E179" s="436"/>
      <c r="F179" s="437"/>
    </row>
    <row r="180" spans="1:6" x14ac:dyDescent="0.25">
      <c r="A180" s="716" t="s">
        <v>165</v>
      </c>
      <c r="B180" s="717" t="s">
        <v>21</v>
      </c>
      <c r="C180" s="718" t="s">
        <v>294</v>
      </c>
      <c r="D180" s="718">
        <v>2</v>
      </c>
      <c r="E180" s="439"/>
      <c r="F180" s="437">
        <f>D180*E180</f>
        <v>0</v>
      </c>
    </row>
    <row r="181" spans="1:6" ht="13" x14ac:dyDescent="0.25">
      <c r="A181" s="716"/>
      <c r="B181" s="731"/>
      <c r="C181" s="718"/>
      <c r="D181" s="718"/>
      <c r="E181" s="441"/>
      <c r="F181" s="437"/>
    </row>
    <row r="182" spans="1:6" ht="26" x14ac:dyDescent="0.3">
      <c r="A182" s="716"/>
      <c r="B182" s="731" t="s">
        <v>104</v>
      </c>
      <c r="C182" s="718"/>
      <c r="D182" s="718"/>
      <c r="E182" s="642"/>
      <c r="F182" s="437"/>
    </row>
    <row r="183" spans="1:6" ht="13" x14ac:dyDescent="0.3">
      <c r="A183" s="716"/>
      <c r="B183" s="717"/>
      <c r="C183" s="718"/>
      <c r="D183" s="718"/>
      <c r="E183" s="642"/>
      <c r="F183" s="437"/>
    </row>
    <row r="184" spans="1:6" ht="25" x14ac:dyDescent="0.3">
      <c r="A184" s="716"/>
      <c r="B184" s="722" t="s">
        <v>1128</v>
      </c>
      <c r="C184" s="718"/>
      <c r="D184" s="718"/>
      <c r="E184" s="642"/>
      <c r="F184" s="437"/>
    </row>
    <row r="185" spans="1:6" ht="13" x14ac:dyDescent="0.3">
      <c r="A185" s="716"/>
      <c r="B185" s="717"/>
      <c r="C185" s="718"/>
      <c r="D185" s="718"/>
      <c r="E185" s="642"/>
      <c r="F185" s="641"/>
    </row>
    <row r="186" spans="1:6" x14ac:dyDescent="0.25">
      <c r="A186" s="716" t="s">
        <v>724</v>
      </c>
      <c r="B186" s="717" t="s">
        <v>82</v>
      </c>
      <c r="C186" s="718" t="s">
        <v>294</v>
      </c>
      <c r="D186" s="718">
        <v>2</v>
      </c>
      <c r="E186" s="439"/>
      <c r="F186" s="437">
        <f>D186*E186</f>
        <v>0</v>
      </c>
    </row>
    <row r="187" spans="1:6" x14ac:dyDescent="0.25">
      <c r="A187" s="716" t="s">
        <v>724</v>
      </c>
      <c r="B187" s="717" t="s">
        <v>158</v>
      </c>
      <c r="C187" s="718" t="s">
        <v>294</v>
      </c>
      <c r="D187" s="718">
        <v>2</v>
      </c>
      <c r="E187" s="439"/>
      <c r="F187" s="437">
        <f>D187*E187</f>
        <v>0</v>
      </c>
    </row>
    <row r="188" spans="1:6" x14ac:dyDescent="0.25">
      <c r="A188" s="716"/>
      <c r="B188" s="717"/>
      <c r="C188" s="718"/>
      <c r="D188" s="718"/>
      <c r="E188" s="439"/>
      <c r="F188" s="437"/>
    </row>
    <row r="189" spans="1:6" ht="13" x14ac:dyDescent="0.25">
      <c r="A189" s="716"/>
      <c r="B189" s="731" t="s">
        <v>171</v>
      </c>
      <c r="C189" s="718"/>
      <c r="D189" s="718"/>
      <c r="E189" s="441"/>
      <c r="F189" s="437"/>
    </row>
    <row r="190" spans="1:6" ht="13" x14ac:dyDescent="0.25">
      <c r="A190" s="716"/>
      <c r="B190" s="731"/>
      <c r="C190" s="718"/>
      <c r="D190" s="718"/>
      <c r="E190" s="441"/>
      <c r="F190" s="437"/>
    </row>
    <row r="191" spans="1:6" ht="37.5" x14ac:dyDescent="0.25">
      <c r="A191" s="737" t="s">
        <v>1134</v>
      </c>
      <c r="B191" s="717" t="s">
        <v>876</v>
      </c>
      <c r="C191" s="718" t="s">
        <v>294</v>
      </c>
      <c r="D191" s="718">
        <v>2</v>
      </c>
      <c r="E191" s="441"/>
      <c r="F191" s="437">
        <f>D191*E191</f>
        <v>0</v>
      </c>
    </row>
    <row r="192" spans="1:6" x14ac:dyDescent="0.25">
      <c r="A192" s="737"/>
      <c r="B192" s="717"/>
      <c r="C192" s="718"/>
      <c r="D192" s="718"/>
      <c r="E192" s="441"/>
      <c r="F192" s="437"/>
    </row>
    <row r="193" spans="1:6" ht="87.5" x14ac:dyDescent="0.25">
      <c r="A193" s="737" t="s">
        <v>1135</v>
      </c>
      <c r="B193" s="745" t="s">
        <v>1231</v>
      </c>
      <c r="C193" s="718" t="s">
        <v>67</v>
      </c>
      <c r="D193" s="718">
        <v>1</v>
      </c>
      <c r="E193" s="441"/>
      <c r="F193" s="437">
        <f>D193*E193</f>
        <v>0</v>
      </c>
    </row>
    <row r="194" spans="1:6" ht="50" x14ac:dyDescent="0.25">
      <c r="A194" s="737" t="s">
        <v>1136</v>
      </c>
      <c r="B194" s="724" t="s">
        <v>877</v>
      </c>
      <c r="C194" s="718" t="s">
        <v>66</v>
      </c>
      <c r="D194" s="718">
        <v>33</v>
      </c>
      <c r="E194" s="441"/>
      <c r="F194" s="437">
        <f>D194*E194</f>
        <v>0</v>
      </c>
    </row>
    <row r="195" spans="1:6" ht="13" thickBot="1" x14ac:dyDescent="0.3">
      <c r="A195" s="727"/>
      <c r="B195" s="728"/>
      <c r="C195" s="729"/>
      <c r="D195" s="729" t="s">
        <v>119</v>
      </c>
      <c r="E195" s="685"/>
      <c r="F195" s="754">
        <f>SUM(F165:F194)</f>
        <v>0</v>
      </c>
    </row>
    <row r="196" spans="1:6" ht="26.5" thickBot="1" x14ac:dyDescent="0.3">
      <c r="A196" s="800" t="s">
        <v>72</v>
      </c>
      <c r="B196" s="801" t="s">
        <v>73</v>
      </c>
      <c r="C196" s="801" t="s">
        <v>74</v>
      </c>
      <c r="D196" s="801" t="s">
        <v>75</v>
      </c>
      <c r="E196" s="821" t="s">
        <v>1446</v>
      </c>
      <c r="F196" s="830" t="s">
        <v>1443</v>
      </c>
    </row>
    <row r="197" spans="1:6" x14ac:dyDescent="0.25">
      <c r="A197" s="716"/>
      <c r="B197" s="717"/>
      <c r="C197" s="717"/>
      <c r="D197" s="717"/>
      <c r="E197" s="684"/>
      <c r="F197" s="437"/>
    </row>
    <row r="198" spans="1:6" ht="13" x14ac:dyDescent="0.25">
      <c r="A198" s="716"/>
      <c r="B198" s="731" t="s">
        <v>88</v>
      </c>
      <c r="C198" s="717"/>
      <c r="D198" s="717"/>
      <c r="E198" s="684"/>
      <c r="F198" s="437"/>
    </row>
    <row r="199" spans="1:6" x14ac:dyDescent="0.25">
      <c r="A199" s="716"/>
      <c r="B199" s="717"/>
      <c r="C199" s="717"/>
      <c r="D199" s="717"/>
      <c r="E199" s="684"/>
      <c r="F199" s="437"/>
    </row>
    <row r="200" spans="1:6" x14ac:dyDescent="0.25">
      <c r="A200" s="716"/>
      <c r="B200" s="717" t="s">
        <v>717</v>
      </c>
      <c r="C200" s="717"/>
      <c r="D200" s="717"/>
      <c r="E200" s="684"/>
      <c r="F200" s="437">
        <f>F39</f>
        <v>0</v>
      </c>
    </row>
    <row r="201" spans="1:6" x14ac:dyDescent="0.25">
      <c r="A201" s="716"/>
      <c r="B201" s="717"/>
      <c r="C201" s="717"/>
      <c r="D201" s="717"/>
      <c r="E201" s="684"/>
      <c r="F201" s="437"/>
    </row>
    <row r="202" spans="1:6" x14ac:dyDescent="0.25">
      <c r="A202" s="716"/>
      <c r="B202" s="717" t="s">
        <v>11</v>
      </c>
      <c r="C202" s="717"/>
      <c r="D202" s="717"/>
      <c r="E202" s="684"/>
      <c r="F202" s="437">
        <f>F77</f>
        <v>0</v>
      </c>
    </row>
    <row r="203" spans="1:6" ht="13" x14ac:dyDescent="0.25">
      <c r="A203" s="716"/>
      <c r="B203" s="721"/>
      <c r="C203" s="717"/>
      <c r="D203" s="717"/>
      <c r="E203" s="684"/>
      <c r="F203" s="437"/>
    </row>
    <row r="204" spans="1:6" x14ac:dyDescent="0.25">
      <c r="A204" s="716"/>
      <c r="B204" s="717" t="s">
        <v>12</v>
      </c>
      <c r="C204" s="717"/>
      <c r="D204" s="717"/>
      <c r="E204" s="684"/>
      <c r="F204" s="437">
        <f>F119</f>
        <v>0</v>
      </c>
    </row>
    <row r="205" spans="1:6" x14ac:dyDescent="0.25">
      <c r="A205" s="716"/>
      <c r="B205" s="722"/>
      <c r="C205" s="717"/>
      <c r="D205" s="717"/>
      <c r="E205" s="684"/>
      <c r="F205" s="437"/>
    </row>
    <row r="206" spans="1:6" x14ac:dyDescent="0.25">
      <c r="A206" s="716"/>
      <c r="B206" s="717" t="s">
        <v>178</v>
      </c>
      <c r="C206" s="717"/>
      <c r="D206" s="717"/>
      <c r="E206" s="684"/>
      <c r="F206" s="437">
        <f>F162</f>
        <v>0</v>
      </c>
    </row>
    <row r="207" spans="1:6" x14ac:dyDescent="0.25">
      <c r="A207" s="716"/>
      <c r="B207" s="717"/>
      <c r="C207" s="717"/>
      <c r="D207" s="717"/>
      <c r="E207" s="684"/>
      <c r="F207" s="437"/>
    </row>
    <row r="208" spans="1:6" x14ac:dyDescent="0.25">
      <c r="A208" s="716"/>
      <c r="B208" s="717" t="s">
        <v>1137</v>
      </c>
      <c r="C208" s="717"/>
      <c r="D208" s="717"/>
      <c r="E208" s="684"/>
      <c r="F208" s="437">
        <f>F195</f>
        <v>0</v>
      </c>
    </row>
    <row r="209" spans="1:6" x14ac:dyDescent="0.25">
      <c r="A209" s="716"/>
      <c r="B209" s="722"/>
      <c r="C209" s="717"/>
      <c r="D209" s="717"/>
      <c r="E209" s="684"/>
      <c r="F209" s="437"/>
    </row>
    <row r="210" spans="1:6" x14ac:dyDescent="0.25">
      <c r="A210" s="716"/>
      <c r="B210" s="717"/>
      <c r="C210" s="717"/>
      <c r="D210" s="717"/>
      <c r="E210" s="684"/>
      <c r="F210" s="437"/>
    </row>
    <row r="211" spans="1:6" x14ac:dyDescent="0.25">
      <c r="A211" s="716"/>
      <c r="B211" s="717"/>
      <c r="C211" s="717"/>
      <c r="D211" s="739"/>
      <c r="E211" s="684"/>
      <c r="F211" s="437"/>
    </row>
    <row r="212" spans="1:6" x14ac:dyDescent="0.25">
      <c r="A212" s="716"/>
      <c r="B212" s="717"/>
      <c r="C212" s="717"/>
      <c r="D212" s="717"/>
      <c r="E212" s="684"/>
      <c r="F212" s="437"/>
    </row>
    <row r="213" spans="1:6" ht="13" x14ac:dyDescent="0.25">
      <c r="A213" s="716"/>
      <c r="B213" s="721"/>
      <c r="C213" s="717"/>
      <c r="D213" s="717"/>
      <c r="E213" s="684"/>
      <c r="F213" s="437"/>
    </row>
    <row r="214" spans="1:6" x14ac:dyDescent="0.25">
      <c r="A214" s="716"/>
      <c r="B214" s="717"/>
      <c r="C214" s="717"/>
      <c r="D214" s="717"/>
      <c r="E214" s="684"/>
      <c r="F214" s="437"/>
    </row>
    <row r="215" spans="1:6" x14ac:dyDescent="0.25">
      <c r="A215" s="716"/>
      <c r="B215" s="722"/>
      <c r="C215" s="717"/>
      <c r="D215" s="717"/>
      <c r="E215" s="684"/>
      <c r="F215" s="437"/>
    </row>
    <row r="216" spans="1:6" x14ac:dyDescent="0.25">
      <c r="A216" s="716"/>
      <c r="B216" s="717"/>
      <c r="C216" s="717"/>
      <c r="D216" s="717"/>
      <c r="E216" s="684"/>
      <c r="F216" s="437"/>
    </row>
    <row r="217" spans="1:6" x14ac:dyDescent="0.25">
      <c r="A217" s="716"/>
      <c r="B217" s="717"/>
      <c r="C217" s="717"/>
      <c r="D217" s="739"/>
      <c r="E217" s="684"/>
      <c r="F217" s="437"/>
    </row>
    <row r="218" spans="1:6" x14ac:dyDescent="0.25">
      <c r="A218" s="716"/>
      <c r="B218" s="717"/>
      <c r="C218" s="717"/>
      <c r="D218" s="717"/>
      <c r="E218" s="684"/>
      <c r="F218" s="437"/>
    </row>
    <row r="219" spans="1:6" ht="13" x14ac:dyDescent="0.25">
      <c r="A219" s="716"/>
      <c r="B219" s="731"/>
      <c r="C219" s="717"/>
      <c r="D219" s="717"/>
      <c r="E219" s="684"/>
      <c r="F219" s="437"/>
    </row>
    <row r="220" spans="1:6" x14ac:dyDescent="0.25">
      <c r="A220" s="716"/>
      <c r="B220" s="724"/>
      <c r="C220" s="717"/>
      <c r="D220" s="717"/>
      <c r="E220" s="684"/>
      <c r="F220" s="437"/>
    </row>
    <row r="221" spans="1:6" ht="13" x14ac:dyDescent="0.25">
      <c r="A221" s="716"/>
      <c r="B221" s="731"/>
      <c r="C221" s="717"/>
      <c r="D221" s="717"/>
      <c r="E221" s="684"/>
      <c r="F221" s="437"/>
    </row>
    <row r="222" spans="1:6" x14ac:dyDescent="0.25">
      <c r="A222" s="716"/>
      <c r="B222" s="724"/>
      <c r="C222" s="717"/>
      <c r="D222" s="717"/>
      <c r="E222" s="684"/>
      <c r="F222" s="437"/>
    </row>
    <row r="223" spans="1:6" ht="13" x14ac:dyDescent="0.25">
      <c r="A223" s="716"/>
      <c r="B223" s="731"/>
      <c r="C223" s="717"/>
      <c r="D223" s="717"/>
      <c r="E223" s="684"/>
      <c r="F223" s="437"/>
    </row>
    <row r="224" spans="1:6" ht="13" x14ac:dyDescent="0.25">
      <c r="A224" s="716"/>
      <c r="B224" s="731"/>
      <c r="C224" s="717"/>
      <c r="D224" s="717"/>
      <c r="E224" s="684"/>
      <c r="F224" s="437"/>
    </row>
    <row r="225" spans="1:6" ht="13" x14ac:dyDescent="0.25">
      <c r="A225" s="716"/>
      <c r="B225" s="731"/>
      <c r="C225" s="717"/>
      <c r="D225" s="717"/>
      <c r="E225" s="684"/>
      <c r="F225" s="437"/>
    </row>
    <row r="226" spans="1:6" x14ac:dyDescent="0.25">
      <c r="A226" s="716"/>
      <c r="B226" s="722"/>
      <c r="C226" s="717"/>
      <c r="D226" s="717"/>
      <c r="E226" s="684"/>
      <c r="F226" s="437"/>
    </row>
    <row r="227" spans="1:6" x14ac:dyDescent="0.25">
      <c r="A227" s="716"/>
      <c r="B227" s="724"/>
      <c r="C227" s="717"/>
      <c r="D227" s="717"/>
      <c r="E227" s="684"/>
      <c r="F227" s="437"/>
    </row>
    <row r="228" spans="1:6" x14ac:dyDescent="0.25">
      <c r="A228" s="716"/>
      <c r="B228" s="724"/>
      <c r="C228" s="717"/>
      <c r="D228" s="717"/>
      <c r="E228" s="684"/>
      <c r="F228" s="437"/>
    </row>
    <row r="229" spans="1:6" x14ac:dyDescent="0.25">
      <c r="A229" s="716"/>
      <c r="B229" s="724"/>
      <c r="C229" s="717"/>
      <c r="D229" s="717"/>
      <c r="E229" s="684"/>
      <c r="F229" s="437"/>
    </row>
    <row r="230" spans="1:6" x14ac:dyDescent="0.25">
      <c r="A230" s="716"/>
      <c r="B230" s="724"/>
      <c r="C230" s="717"/>
      <c r="D230" s="717"/>
      <c r="E230" s="684"/>
      <c r="F230" s="437"/>
    </row>
    <row r="231" spans="1:6" x14ac:dyDescent="0.25">
      <c r="A231" s="716"/>
      <c r="B231" s="724"/>
      <c r="C231" s="717"/>
      <c r="D231" s="717"/>
      <c r="E231" s="684"/>
      <c r="F231" s="437"/>
    </row>
    <row r="232" spans="1:6" x14ac:dyDescent="0.25">
      <c r="A232" s="716"/>
      <c r="B232" s="724"/>
      <c r="C232" s="717"/>
      <c r="D232" s="717"/>
      <c r="E232" s="684"/>
      <c r="F232" s="437"/>
    </row>
    <row r="233" spans="1:6" x14ac:dyDescent="0.25">
      <c r="A233" s="716"/>
      <c r="B233" s="724"/>
      <c r="C233" s="717"/>
      <c r="D233" s="717"/>
      <c r="E233" s="684"/>
      <c r="F233" s="437"/>
    </row>
    <row r="234" spans="1:6" x14ac:dyDescent="0.25">
      <c r="A234" s="716"/>
      <c r="B234" s="724"/>
      <c r="C234" s="717"/>
      <c r="D234" s="717"/>
      <c r="E234" s="684"/>
      <c r="F234" s="437"/>
    </row>
    <row r="235" spans="1:6" x14ac:dyDescent="0.25">
      <c r="A235" s="716"/>
      <c r="B235" s="724"/>
      <c r="C235" s="717"/>
      <c r="D235" s="717"/>
      <c r="E235" s="684"/>
      <c r="F235" s="437"/>
    </row>
    <row r="236" spans="1:6" x14ac:dyDescent="0.25">
      <c r="A236" s="716"/>
      <c r="B236" s="724"/>
      <c r="C236" s="717"/>
      <c r="D236" s="717"/>
      <c r="E236" s="684"/>
      <c r="F236" s="437"/>
    </row>
    <row r="237" spans="1:6" x14ac:dyDescent="0.25">
      <c r="A237" s="716"/>
      <c r="B237" s="724"/>
      <c r="C237" s="717"/>
      <c r="D237" s="717"/>
      <c r="E237" s="684"/>
      <c r="F237" s="437"/>
    </row>
    <row r="238" spans="1:6" x14ac:dyDescent="0.25">
      <c r="A238" s="716"/>
      <c r="B238" s="724"/>
      <c r="C238" s="717"/>
      <c r="D238" s="717"/>
      <c r="E238" s="684"/>
      <c r="F238" s="437"/>
    </row>
    <row r="239" spans="1:6" x14ac:dyDescent="0.25">
      <c r="A239" s="716"/>
      <c r="B239" s="724"/>
      <c r="C239" s="717"/>
      <c r="D239" s="717"/>
      <c r="E239" s="684"/>
      <c r="F239" s="437"/>
    </row>
    <row r="240" spans="1:6" x14ac:dyDescent="0.25">
      <c r="A240" s="716"/>
      <c r="B240" s="724"/>
      <c r="C240" s="717"/>
      <c r="D240" s="717"/>
      <c r="E240" s="684"/>
      <c r="F240" s="437"/>
    </row>
    <row r="241" spans="1:6" x14ac:dyDescent="0.25">
      <c r="A241" s="716"/>
      <c r="B241" s="724"/>
      <c r="C241" s="717"/>
      <c r="D241" s="717"/>
      <c r="E241" s="684"/>
      <c r="F241" s="437"/>
    </row>
    <row r="242" spans="1:6" x14ac:dyDescent="0.25">
      <c r="A242" s="716"/>
      <c r="B242" s="722"/>
      <c r="C242" s="717"/>
      <c r="D242" s="717"/>
      <c r="E242" s="684"/>
      <c r="F242" s="437"/>
    </row>
    <row r="243" spans="1:6" x14ac:dyDescent="0.25">
      <c r="A243" s="716"/>
      <c r="B243" s="724"/>
      <c r="C243" s="717"/>
      <c r="D243" s="717"/>
      <c r="E243" s="684"/>
      <c r="F243" s="437"/>
    </row>
    <row r="244" spans="1:6" x14ac:dyDescent="0.25">
      <c r="A244" s="716"/>
      <c r="B244" s="724"/>
      <c r="C244" s="717"/>
      <c r="D244" s="717"/>
      <c r="E244" s="684"/>
      <c r="F244" s="437"/>
    </row>
    <row r="245" spans="1:6" x14ac:dyDescent="0.25">
      <c r="A245" s="716"/>
      <c r="B245" s="724"/>
      <c r="C245" s="717"/>
      <c r="D245" s="717"/>
      <c r="E245" s="684"/>
      <c r="F245" s="437"/>
    </row>
    <row r="246" spans="1:6" x14ac:dyDescent="0.25">
      <c r="A246" s="746"/>
      <c r="B246" s="747"/>
      <c r="C246" s="748"/>
      <c r="D246" s="748"/>
      <c r="E246" s="687"/>
      <c r="F246" s="758"/>
    </row>
    <row r="247" spans="1:6" ht="13" thickBot="1" x14ac:dyDescent="0.3">
      <c r="A247" s="727"/>
      <c r="B247" s="728"/>
      <c r="C247" s="729"/>
      <c r="D247" s="729" t="s">
        <v>89</v>
      </c>
      <c r="E247" s="685"/>
      <c r="F247" s="754">
        <f>SUM(F198:F244)</f>
        <v>0</v>
      </c>
    </row>
    <row r="248" spans="1:6" x14ac:dyDescent="0.25">
      <c r="E248" s="688"/>
      <c r="F248" s="759"/>
    </row>
    <row r="249" spans="1:6" x14ac:dyDescent="0.25">
      <c r="E249" s="688"/>
      <c r="F249" s="759"/>
    </row>
    <row r="250" spans="1:6" x14ac:dyDescent="0.25">
      <c r="E250" s="688"/>
      <c r="F250" s="759"/>
    </row>
    <row r="251" spans="1:6" x14ac:dyDescent="0.25">
      <c r="E251" s="688"/>
      <c r="F251" s="759"/>
    </row>
    <row r="252" spans="1:6" x14ac:dyDescent="0.25">
      <c r="E252" s="688"/>
      <c r="F252" s="759"/>
    </row>
    <row r="253" spans="1:6" x14ac:dyDescent="0.25">
      <c r="A253" s="750"/>
      <c r="B253" s="751"/>
      <c r="C253" s="752"/>
      <c r="D253" s="752"/>
      <c r="E253" s="689"/>
      <c r="F253" s="760"/>
    </row>
    <row r="254" spans="1:6" x14ac:dyDescent="0.25">
      <c r="E254" s="688"/>
      <c r="F254" s="759"/>
    </row>
    <row r="255" spans="1:6" x14ac:dyDescent="0.25">
      <c r="E255" s="688"/>
      <c r="F255" s="759"/>
    </row>
    <row r="256" spans="1:6" x14ac:dyDescent="0.25">
      <c r="E256" s="688"/>
      <c r="F256" s="759"/>
    </row>
    <row r="257" spans="5:6" x14ac:dyDescent="0.25">
      <c r="E257" s="688"/>
      <c r="F257" s="759"/>
    </row>
    <row r="258" spans="5:6" x14ac:dyDescent="0.25">
      <c r="E258" s="688"/>
      <c r="F258" s="759"/>
    </row>
    <row r="259" spans="5:6" x14ac:dyDescent="0.25">
      <c r="E259" s="688"/>
      <c r="F259" s="759"/>
    </row>
    <row r="260" spans="5:6" x14ac:dyDescent="0.25">
      <c r="E260" s="688"/>
      <c r="F260" s="759"/>
    </row>
    <row r="261" spans="5:6" x14ac:dyDescent="0.25">
      <c r="E261" s="688"/>
      <c r="F261" s="759"/>
    </row>
    <row r="262" spans="5:6" x14ac:dyDescent="0.25">
      <c r="E262" s="688"/>
      <c r="F262" s="759"/>
    </row>
    <row r="263" spans="5:6" x14ac:dyDescent="0.25">
      <c r="E263" s="688"/>
      <c r="F263" s="759"/>
    </row>
    <row r="264" spans="5:6" x14ac:dyDescent="0.25">
      <c r="E264" s="688"/>
      <c r="F264" s="759"/>
    </row>
    <row r="265" spans="5:6" x14ac:dyDescent="0.25">
      <c r="E265" s="688"/>
      <c r="F265" s="759"/>
    </row>
    <row r="266" spans="5:6" x14ac:dyDescent="0.25">
      <c r="E266" s="688"/>
      <c r="F266" s="759"/>
    </row>
    <row r="267" spans="5:6" x14ac:dyDescent="0.25">
      <c r="E267" s="688"/>
      <c r="F267" s="759"/>
    </row>
    <row r="268" spans="5:6" x14ac:dyDescent="0.25">
      <c r="E268" s="688"/>
      <c r="F268" s="759"/>
    </row>
    <row r="269" spans="5:6" x14ac:dyDescent="0.25">
      <c r="E269" s="688"/>
      <c r="F269" s="759"/>
    </row>
    <row r="270" spans="5:6" x14ac:dyDescent="0.25">
      <c r="E270" s="688"/>
      <c r="F270" s="759"/>
    </row>
    <row r="271" spans="5:6" x14ac:dyDescent="0.25">
      <c r="E271" s="688"/>
      <c r="F271" s="759"/>
    </row>
    <row r="272" spans="5:6" x14ac:dyDescent="0.25">
      <c r="E272" s="688"/>
      <c r="F272" s="759"/>
    </row>
    <row r="273" spans="5:6" x14ac:dyDescent="0.25">
      <c r="E273" s="688"/>
      <c r="F273" s="759"/>
    </row>
    <row r="274" spans="5:6" x14ac:dyDescent="0.25">
      <c r="E274" s="688"/>
      <c r="F274" s="759"/>
    </row>
    <row r="275" spans="5:6" x14ac:dyDescent="0.25">
      <c r="E275" s="688"/>
      <c r="F275" s="759"/>
    </row>
    <row r="276" spans="5:6" x14ac:dyDescent="0.25">
      <c r="E276" s="688"/>
      <c r="F276" s="759"/>
    </row>
    <row r="277" spans="5:6" x14ac:dyDescent="0.25">
      <c r="E277" s="688"/>
      <c r="F277" s="759"/>
    </row>
    <row r="278" spans="5:6" x14ac:dyDescent="0.25">
      <c r="E278" s="688"/>
      <c r="F278" s="759"/>
    </row>
    <row r="279" spans="5:6" x14ac:dyDescent="0.25">
      <c r="E279" s="688"/>
      <c r="F279" s="759"/>
    </row>
    <row r="280" spans="5:6" x14ac:dyDescent="0.25">
      <c r="E280" s="688"/>
      <c r="F280" s="759"/>
    </row>
    <row r="281" spans="5:6" x14ac:dyDescent="0.25">
      <c r="E281" s="688"/>
      <c r="F281" s="759"/>
    </row>
    <row r="282" spans="5:6" x14ac:dyDescent="0.25">
      <c r="E282" s="688"/>
      <c r="F282" s="759"/>
    </row>
    <row r="283" spans="5:6" x14ac:dyDescent="0.25">
      <c r="E283" s="688"/>
      <c r="F283" s="759"/>
    </row>
    <row r="284" spans="5:6" x14ac:dyDescent="0.25">
      <c r="E284" s="688"/>
      <c r="F284" s="759"/>
    </row>
    <row r="285" spans="5:6" x14ac:dyDescent="0.25">
      <c r="E285" s="688"/>
      <c r="F285" s="759"/>
    </row>
    <row r="286" spans="5:6" x14ac:dyDescent="0.25">
      <c r="E286" s="688"/>
      <c r="F286" s="759"/>
    </row>
    <row r="287" spans="5:6" x14ac:dyDescent="0.25">
      <c r="E287" s="688"/>
      <c r="F287" s="759"/>
    </row>
    <row r="288" spans="5:6" x14ac:dyDescent="0.25">
      <c r="E288" s="688"/>
      <c r="F288" s="759"/>
    </row>
    <row r="289" spans="5:6" x14ac:dyDescent="0.25">
      <c r="E289" s="688"/>
      <c r="F289" s="759"/>
    </row>
    <row r="290" spans="5:6" x14ac:dyDescent="0.25">
      <c r="E290" s="688"/>
      <c r="F290" s="759"/>
    </row>
    <row r="291" spans="5:6" x14ac:dyDescent="0.25">
      <c r="E291" s="688"/>
      <c r="F291" s="759"/>
    </row>
    <row r="292" spans="5:6" x14ac:dyDescent="0.25">
      <c r="E292" s="688"/>
      <c r="F292" s="759"/>
    </row>
    <row r="293" spans="5:6" x14ac:dyDescent="0.25">
      <c r="E293" s="688"/>
      <c r="F293" s="759"/>
    </row>
    <row r="294" spans="5:6" x14ac:dyDescent="0.25">
      <c r="E294" s="688"/>
      <c r="F294" s="759"/>
    </row>
    <row r="295" spans="5:6" x14ac:dyDescent="0.25">
      <c r="E295" s="688"/>
      <c r="F295" s="759"/>
    </row>
    <row r="296" spans="5:6" x14ac:dyDescent="0.25">
      <c r="E296" s="688"/>
      <c r="F296" s="759"/>
    </row>
    <row r="297" spans="5:6" x14ac:dyDescent="0.25">
      <c r="E297" s="688"/>
      <c r="F297" s="759"/>
    </row>
    <row r="298" spans="5:6" x14ac:dyDescent="0.25">
      <c r="E298" s="688"/>
      <c r="F298" s="759"/>
    </row>
    <row r="299" spans="5:6" x14ac:dyDescent="0.25">
      <c r="E299" s="688"/>
      <c r="F299" s="759"/>
    </row>
    <row r="300" spans="5:6" x14ac:dyDescent="0.25">
      <c r="E300" s="688"/>
      <c r="F300" s="759"/>
    </row>
    <row r="301" spans="5:6" x14ac:dyDescent="0.25">
      <c r="E301" s="688"/>
      <c r="F301" s="759"/>
    </row>
    <row r="302" spans="5:6" x14ac:dyDescent="0.25">
      <c r="E302" s="688"/>
      <c r="F302" s="759"/>
    </row>
    <row r="303" spans="5:6" x14ac:dyDescent="0.25">
      <c r="E303" s="688"/>
      <c r="F303" s="759"/>
    </row>
    <row r="304" spans="5:6" x14ac:dyDescent="0.25">
      <c r="E304" s="688"/>
      <c r="F304" s="759"/>
    </row>
    <row r="305" spans="5:6" x14ac:dyDescent="0.25">
      <c r="E305" s="688"/>
      <c r="F305" s="759"/>
    </row>
    <row r="306" spans="5:6" x14ac:dyDescent="0.25">
      <c r="E306" s="688"/>
      <c r="F306" s="759"/>
    </row>
    <row r="307" spans="5:6" x14ac:dyDescent="0.25">
      <c r="E307" s="688"/>
      <c r="F307" s="759"/>
    </row>
    <row r="308" spans="5:6" x14ac:dyDescent="0.25">
      <c r="E308" s="688"/>
      <c r="F308" s="759"/>
    </row>
    <row r="309" spans="5:6" x14ac:dyDescent="0.25">
      <c r="E309" s="688"/>
      <c r="F309" s="759"/>
    </row>
    <row r="310" spans="5:6" x14ac:dyDescent="0.25">
      <c r="E310" s="688"/>
      <c r="F310" s="759"/>
    </row>
    <row r="311" spans="5:6" x14ac:dyDescent="0.25">
      <c r="E311" s="688"/>
      <c r="F311" s="759"/>
    </row>
    <row r="312" spans="5:6" x14ac:dyDescent="0.25">
      <c r="E312" s="688"/>
      <c r="F312" s="759"/>
    </row>
    <row r="313" spans="5:6" x14ac:dyDescent="0.25">
      <c r="E313" s="688"/>
      <c r="F313" s="759"/>
    </row>
    <row r="314" spans="5:6" x14ac:dyDescent="0.25">
      <c r="E314" s="688"/>
      <c r="F314" s="759"/>
    </row>
    <row r="315" spans="5:6" x14ac:dyDescent="0.25">
      <c r="E315" s="688"/>
      <c r="F315" s="759"/>
    </row>
    <row r="316" spans="5:6" x14ac:dyDescent="0.25">
      <c r="E316" s="688"/>
      <c r="F316" s="759"/>
    </row>
    <row r="317" spans="5:6" x14ac:dyDescent="0.25">
      <c r="E317" s="688"/>
      <c r="F317" s="759"/>
    </row>
    <row r="318" spans="5:6" x14ac:dyDescent="0.25">
      <c r="E318" s="688"/>
      <c r="F318" s="759"/>
    </row>
    <row r="319" spans="5:6" x14ac:dyDescent="0.25">
      <c r="E319" s="688"/>
      <c r="F319" s="759"/>
    </row>
    <row r="320" spans="5:6" x14ac:dyDescent="0.25">
      <c r="E320" s="688"/>
      <c r="F320" s="759"/>
    </row>
    <row r="321" spans="5:6" x14ac:dyDescent="0.25">
      <c r="E321" s="688"/>
      <c r="F321" s="759"/>
    </row>
    <row r="322" spans="5:6" x14ac:dyDescent="0.25">
      <c r="E322" s="688"/>
      <c r="F322" s="759"/>
    </row>
    <row r="323" spans="5:6" x14ac:dyDescent="0.25">
      <c r="E323" s="688"/>
      <c r="F323" s="759"/>
    </row>
    <row r="324" spans="5:6" x14ac:dyDescent="0.25">
      <c r="E324" s="688"/>
      <c r="F324" s="759"/>
    </row>
    <row r="325" spans="5:6" x14ac:dyDescent="0.25">
      <c r="E325" s="688"/>
      <c r="F325" s="759"/>
    </row>
    <row r="326" spans="5:6" x14ac:dyDescent="0.25">
      <c r="E326" s="688"/>
      <c r="F326" s="759"/>
    </row>
    <row r="327" spans="5:6" x14ac:dyDescent="0.25">
      <c r="E327" s="688"/>
      <c r="F327" s="759"/>
    </row>
    <row r="328" spans="5:6" x14ac:dyDescent="0.25">
      <c r="E328" s="688"/>
      <c r="F328" s="759"/>
    </row>
    <row r="329" spans="5:6" x14ac:dyDescent="0.25">
      <c r="E329" s="688"/>
      <c r="F329" s="759"/>
    </row>
    <row r="330" spans="5:6" x14ac:dyDescent="0.25">
      <c r="E330" s="688"/>
      <c r="F330" s="759"/>
    </row>
    <row r="331" spans="5:6" x14ac:dyDescent="0.25">
      <c r="E331" s="688"/>
      <c r="F331" s="759"/>
    </row>
    <row r="332" spans="5:6" x14ac:dyDescent="0.25">
      <c r="E332" s="688"/>
      <c r="F332" s="759"/>
    </row>
    <row r="333" spans="5:6" x14ac:dyDescent="0.25">
      <c r="E333" s="688"/>
      <c r="F333" s="759"/>
    </row>
    <row r="334" spans="5:6" x14ac:dyDescent="0.25">
      <c r="E334" s="688"/>
      <c r="F334" s="759"/>
    </row>
    <row r="335" spans="5:6" x14ac:dyDescent="0.25">
      <c r="E335" s="688"/>
      <c r="F335" s="759"/>
    </row>
    <row r="336" spans="5:6" x14ac:dyDescent="0.25">
      <c r="E336" s="688"/>
      <c r="F336" s="759"/>
    </row>
    <row r="337" spans="5:6" x14ac:dyDescent="0.25">
      <c r="E337" s="688"/>
      <c r="F337" s="759"/>
    </row>
    <row r="338" spans="5:6" x14ac:dyDescent="0.25">
      <c r="E338" s="688"/>
      <c r="F338" s="759"/>
    </row>
    <row r="339" spans="5:6" x14ac:dyDescent="0.25">
      <c r="E339" s="688"/>
      <c r="F339" s="759"/>
    </row>
    <row r="340" spans="5:6" x14ac:dyDescent="0.25">
      <c r="E340" s="688"/>
      <c r="F340" s="759"/>
    </row>
    <row r="341" spans="5:6" x14ac:dyDescent="0.25">
      <c r="E341" s="688"/>
      <c r="F341" s="759"/>
    </row>
    <row r="342" spans="5:6" x14ac:dyDescent="0.25">
      <c r="E342" s="688"/>
      <c r="F342" s="759"/>
    </row>
    <row r="343" spans="5:6" x14ac:dyDescent="0.25">
      <c r="E343" s="688"/>
      <c r="F343" s="759"/>
    </row>
    <row r="344" spans="5:6" x14ac:dyDescent="0.25">
      <c r="E344" s="688"/>
      <c r="F344" s="759"/>
    </row>
    <row r="345" spans="5:6" x14ac:dyDescent="0.25">
      <c r="E345" s="688"/>
      <c r="F345" s="759"/>
    </row>
    <row r="346" spans="5:6" x14ac:dyDescent="0.25">
      <c r="E346" s="688"/>
      <c r="F346" s="759"/>
    </row>
    <row r="347" spans="5:6" x14ac:dyDescent="0.25">
      <c r="E347" s="688"/>
      <c r="F347" s="759"/>
    </row>
    <row r="348" spans="5:6" x14ac:dyDescent="0.25">
      <c r="E348" s="688"/>
      <c r="F348" s="759"/>
    </row>
    <row r="349" spans="5:6" x14ac:dyDescent="0.25">
      <c r="E349" s="688"/>
      <c r="F349" s="759"/>
    </row>
    <row r="350" spans="5:6" x14ac:dyDescent="0.25">
      <c r="E350" s="688"/>
      <c r="F350" s="759"/>
    </row>
    <row r="351" spans="5:6" x14ac:dyDescent="0.25">
      <c r="E351" s="688"/>
      <c r="F351" s="759"/>
    </row>
    <row r="352" spans="5:6" x14ac:dyDescent="0.25">
      <c r="E352" s="688"/>
      <c r="F352" s="759"/>
    </row>
    <row r="353" spans="5:6" x14ac:dyDescent="0.25">
      <c r="E353" s="688"/>
      <c r="F353" s="759"/>
    </row>
    <row r="354" spans="5:6" x14ac:dyDescent="0.25">
      <c r="E354" s="688"/>
      <c r="F354" s="759"/>
    </row>
    <row r="355" spans="5:6" x14ac:dyDescent="0.25">
      <c r="E355" s="688"/>
      <c r="F355" s="759"/>
    </row>
    <row r="356" spans="5:6" x14ac:dyDescent="0.25">
      <c r="E356" s="688"/>
      <c r="F356" s="759"/>
    </row>
    <row r="357" spans="5:6" x14ac:dyDescent="0.25">
      <c r="E357" s="688"/>
      <c r="F357" s="759"/>
    </row>
    <row r="358" spans="5:6" x14ac:dyDescent="0.25">
      <c r="E358" s="688"/>
      <c r="F358" s="759"/>
    </row>
    <row r="359" spans="5:6" x14ac:dyDescent="0.25">
      <c r="E359" s="688"/>
      <c r="F359" s="759"/>
    </row>
    <row r="360" spans="5:6" x14ac:dyDescent="0.25">
      <c r="E360" s="688"/>
      <c r="F360" s="759"/>
    </row>
    <row r="361" spans="5:6" x14ac:dyDescent="0.25">
      <c r="E361" s="688"/>
      <c r="F361" s="759"/>
    </row>
    <row r="362" spans="5:6" x14ac:dyDescent="0.25">
      <c r="E362" s="688"/>
      <c r="F362" s="759"/>
    </row>
    <row r="363" spans="5:6" x14ac:dyDescent="0.25">
      <c r="E363" s="688"/>
      <c r="F363" s="759"/>
    </row>
    <row r="364" spans="5:6" x14ac:dyDescent="0.25">
      <c r="E364" s="688"/>
      <c r="F364" s="759"/>
    </row>
    <row r="365" spans="5:6" x14ac:dyDescent="0.25">
      <c r="E365" s="688"/>
      <c r="F365" s="759"/>
    </row>
    <row r="366" spans="5:6" x14ac:dyDescent="0.25">
      <c r="E366" s="688"/>
      <c r="F366" s="759"/>
    </row>
    <row r="367" spans="5:6" x14ac:dyDescent="0.25">
      <c r="E367" s="688"/>
      <c r="F367" s="759"/>
    </row>
    <row r="368" spans="5:6" x14ac:dyDescent="0.25">
      <c r="E368" s="688"/>
      <c r="F368" s="759"/>
    </row>
    <row r="369" spans="5:6" x14ac:dyDescent="0.25">
      <c r="E369" s="688"/>
      <c r="F369" s="759"/>
    </row>
    <row r="370" spans="5:6" x14ac:dyDescent="0.25">
      <c r="E370" s="688"/>
      <c r="F370" s="759"/>
    </row>
    <row r="371" spans="5:6" x14ac:dyDescent="0.25">
      <c r="E371" s="688"/>
      <c r="F371" s="759"/>
    </row>
    <row r="372" spans="5:6" x14ac:dyDescent="0.25">
      <c r="E372" s="688"/>
      <c r="F372" s="759"/>
    </row>
    <row r="373" spans="5:6" x14ac:dyDescent="0.25">
      <c r="E373" s="688"/>
      <c r="F373" s="759"/>
    </row>
    <row r="374" spans="5:6" x14ac:dyDescent="0.25">
      <c r="E374" s="688"/>
      <c r="F374" s="759"/>
    </row>
    <row r="375" spans="5:6" x14ac:dyDescent="0.25">
      <c r="E375" s="688"/>
      <c r="F375" s="759"/>
    </row>
    <row r="376" spans="5:6" x14ac:dyDescent="0.25">
      <c r="E376" s="688"/>
      <c r="F376" s="759"/>
    </row>
    <row r="377" spans="5:6" x14ac:dyDescent="0.25">
      <c r="E377" s="688"/>
      <c r="F377" s="759"/>
    </row>
    <row r="378" spans="5:6" x14ac:dyDescent="0.25">
      <c r="E378" s="688"/>
      <c r="F378" s="759"/>
    </row>
    <row r="379" spans="5:6" x14ac:dyDescent="0.25">
      <c r="E379" s="688"/>
      <c r="F379" s="759"/>
    </row>
    <row r="380" spans="5:6" x14ac:dyDescent="0.25">
      <c r="E380" s="688"/>
      <c r="F380" s="759"/>
    </row>
    <row r="381" spans="5:6" x14ac:dyDescent="0.25">
      <c r="E381" s="688"/>
      <c r="F381" s="759"/>
    </row>
    <row r="382" spans="5:6" x14ac:dyDescent="0.25">
      <c r="E382" s="688"/>
      <c r="F382" s="759"/>
    </row>
    <row r="383" spans="5:6" x14ac:dyDescent="0.25">
      <c r="E383" s="688"/>
      <c r="F383" s="759"/>
    </row>
    <row r="384" spans="5:6" x14ac:dyDescent="0.25">
      <c r="E384" s="688"/>
      <c r="F384" s="759"/>
    </row>
    <row r="385" spans="5:6" x14ac:dyDescent="0.25">
      <c r="E385" s="688"/>
      <c r="F385" s="759"/>
    </row>
  </sheetData>
  <mergeCells count="2">
    <mergeCell ref="A1:F1"/>
    <mergeCell ref="A2:F2"/>
  </mergeCells>
  <pageMargins left="0.74803149606299213" right="0.74803149606299213" top="0.98425196850393704" bottom="0.98425196850393704" header="0.51181102362204722" footer="0.51181102362204722"/>
  <pageSetup paperSize="9" scale="95" orientation="portrait" r:id="rId1"/>
  <headerFooter alignWithMargins="0">
    <oddFooter>Page &amp;P of &amp;N</oddFooter>
  </headerFooter>
  <rowBreaks count="5" manualBreakCount="5">
    <brk id="39" max="16383" man="1"/>
    <brk id="77" max="16383" man="1"/>
    <brk id="119" max="16383" man="1"/>
    <brk id="162" max="16383" man="1"/>
    <brk id="19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5"/>
  <sheetViews>
    <sheetView view="pageBreakPreview" topLeftCell="A16" zoomScaleNormal="100" zoomScaleSheetLayoutView="100" workbookViewId="0">
      <selection activeCell="B24" sqref="B24:B26"/>
    </sheetView>
  </sheetViews>
  <sheetFormatPr defaultRowHeight="12.5" x14ac:dyDescent="0.25"/>
  <cols>
    <col min="1" max="1" width="9.36328125" style="5" customWidth="1"/>
    <col min="2" max="2" width="35.36328125" customWidth="1"/>
    <col min="3" max="3" width="6.453125" customWidth="1"/>
    <col min="4" max="4" width="12.54296875" customWidth="1"/>
    <col min="5" max="5" width="13.6328125" style="690" customWidth="1"/>
    <col min="6" max="6" width="15.90625" style="26" customWidth="1"/>
    <col min="9" max="9" width="22.54296875" customWidth="1"/>
    <col min="257" max="257" width="9.36328125" customWidth="1"/>
    <col min="258" max="258" width="35.36328125" customWidth="1"/>
    <col min="259" max="259" width="6.453125" customWidth="1"/>
    <col min="260" max="260" width="9.54296875" customWidth="1"/>
    <col min="261" max="261" width="11.453125" customWidth="1"/>
    <col min="262" max="262" width="15.90625" customWidth="1"/>
    <col min="513" max="513" width="9.36328125" customWidth="1"/>
    <col min="514" max="514" width="35.36328125" customWidth="1"/>
    <col min="515" max="515" width="6.453125" customWidth="1"/>
    <col min="516" max="516" width="9.54296875" customWidth="1"/>
    <col min="517" max="517" width="11.453125" customWidth="1"/>
    <col min="518" max="518" width="15.90625" customWidth="1"/>
    <col min="769" max="769" width="9.36328125" customWidth="1"/>
    <col min="770" max="770" width="35.36328125" customWidth="1"/>
    <col min="771" max="771" width="6.453125" customWidth="1"/>
    <col min="772" max="772" width="9.54296875" customWidth="1"/>
    <col min="773" max="773" width="11.453125" customWidth="1"/>
    <col min="774" max="774" width="15.90625" customWidth="1"/>
    <col min="1025" max="1025" width="9.36328125" customWidth="1"/>
    <col min="1026" max="1026" width="35.36328125" customWidth="1"/>
    <col min="1027" max="1027" width="6.453125" customWidth="1"/>
    <col min="1028" max="1028" width="9.54296875" customWidth="1"/>
    <col min="1029" max="1029" width="11.453125" customWidth="1"/>
    <col min="1030" max="1030" width="15.90625" customWidth="1"/>
    <col min="1281" max="1281" width="9.36328125" customWidth="1"/>
    <col min="1282" max="1282" width="35.36328125" customWidth="1"/>
    <col min="1283" max="1283" width="6.453125" customWidth="1"/>
    <col min="1284" max="1284" width="9.54296875" customWidth="1"/>
    <col min="1285" max="1285" width="11.453125" customWidth="1"/>
    <col min="1286" max="1286" width="15.90625" customWidth="1"/>
    <col min="1537" max="1537" width="9.36328125" customWidth="1"/>
    <col min="1538" max="1538" width="35.36328125" customWidth="1"/>
    <col min="1539" max="1539" width="6.453125" customWidth="1"/>
    <col min="1540" max="1540" width="9.54296875" customWidth="1"/>
    <col min="1541" max="1541" width="11.453125" customWidth="1"/>
    <col min="1542" max="1542" width="15.90625" customWidth="1"/>
    <col min="1793" max="1793" width="9.36328125" customWidth="1"/>
    <col min="1794" max="1794" width="35.36328125" customWidth="1"/>
    <col min="1795" max="1795" width="6.453125" customWidth="1"/>
    <col min="1796" max="1796" width="9.54296875" customWidth="1"/>
    <col min="1797" max="1797" width="11.453125" customWidth="1"/>
    <col min="1798" max="1798" width="15.90625" customWidth="1"/>
    <col min="2049" max="2049" width="9.36328125" customWidth="1"/>
    <col min="2050" max="2050" width="35.36328125" customWidth="1"/>
    <col min="2051" max="2051" width="6.453125" customWidth="1"/>
    <col min="2052" max="2052" width="9.54296875" customWidth="1"/>
    <col min="2053" max="2053" width="11.453125" customWidth="1"/>
    <col min="2054" max="2054" width="15.90625" customWidth="1"/>
    <col min="2305" max="2305" width="9.36328125" customWidth="1"/>
    <col min="2306" max="2306" width="35.36328125" customWidth="1"/>
    <col min="2307" max="2307" width="6.453125" customWidth="1"/>
    <col min="2308" max="2308" width="9.54296875" customWidth="1"/>
    <col min="2309" max="2309" width="11.453125" customWidth="1"/>
    <col min="2310" max="2310" width="15.90625" customWidth="1"/>
    <col min="2561" max="2561" width="9.36328125" customWidth="1"/>
    <col min="2562" max="2562" width="35.36328125" customWidth="1"/>
    <col min="2563" max="2563" width="6.453125" customWidth="1"/>
    <col min="2564" max="2564" width="9.54296875" customWidth="1"/>
    <col min="2565" max="2565" width="11.453125" customWidth="1"/>
    <col min="2566" max="2566" width="15.90625" customWidth="1"/>
    <col min="2817" max="2817" width="9.36328125" customWidth="1"/>
    <col min="2818" max="2818" width="35.36328125" customWidth="1"/>
    <col min="2819" max="2819" width="6.453125" customWidth="1"/>
    <col min="2820" max="2820" width="9.54296875" customWidth="1"/>
    <col min="2821" max="2821" width="11.453125" customWidth="1"/>
    <col min="2822" max="2822" width="15.90625" customWidth="1"/>
    <col min="3073" max="3073" width="9.36328125" customWidth="1"/>
    <col min="3074" max="3074" width="35.36328125" customWidth="1"/>
    <col min="3075" max="3075" width="6.453125" customWidth="1"/>
    <col min="3076" max="3076" width="9.54296875" customWidth="1"/>
    <col min="3077" max="3077" width="11.453125" customWidth="1"/>
    <col min="3078" max="3078" width="15.90625" customWidth="1"/>
    <col min="3329" max="3329" width="9.36328125" customWidth="1"/>
    <col min="3330" max="3330" width="35.36328125" customWidth="1"/>
    <col min="3331" max="3331" width="6.453125" customWidth="1"/>
    <col min="3332" max="3332" width="9.54296875" customWidth="1"/>
    <col min="3333" max="3333" width="11.453125" customWidth="1"/>
    <col min="3334" max="3334" width="15.90625" customWidth="1"/>
    <col min="3585" max="3585" width="9.36328125" customWidth="1"/>
    <col min="3586" max="3586" width="35.36328125" customWidth="1"/>
    <col min="3587" max="3587" width="6.453125" customWidth="1"/>
    <col min="3588" max="3588" width="9.54296875" customWidth="1"/>
    <col min="3589" max="3589" width="11.453125" customWidth="1"/>
    <col min="3590" max="3590" width="15.90625" customWidth="1"/>
    <col min="3841" max="3841" width="9.36328125" customWidth="1"/>
    <col min="3842" max="3842" width="35.36328125" customWidth="1"/>
    <col min="3843" max="3843" width="6.453125" customWidth="1"/>
    <col min="3844" max="3844" width="9.54296875" customWidth="1"/>
    <col min="3845" max="3845" width="11.453125" customWidth="1"/>
    <col min="3846" max="3846" width="15.90625" customWidth="1"/>
    <col min="4097" max="4097" width="9.36328125" customWidth="1"/>
    <col min="4098" max="4098" width="35.36328125" customWidth="1"/>
    <col min="4099" max="4099" width="6.453125" customWidth="1"/>
    <col min="4100" max="4100" width="9.54296875" customWidth="1"/>
    <col min="4101" max="4101" width="11.453125" customWidth="1"/>
    <col min="4102" max="4102" width="15.90625" customWidth="1"/>
    <col min="4353" max="4353" width="9.36328125" customWidth="1"/>
    <col min="4354" max="4354" width="35.36328125" customWidth="1"/>
    <col min="4355" max="4355" width="6.453125" customWidth="1"/>
    <col min="4356" max="4356" width="9.54296875" customWidth="1"/>
    <col min="4357" max="4357" width="11.453125" customWidth="1"/>
    <col min="4358" max="4358" width="15.90625" customWidth="1"/>
    <col min="4609" max="4609" width="9.36328125" customWidth="1"/>
    <col min="4610" max="4610" width="35.36328125" customWidth="1"/>
    <col min="4611" max="4611" width="6.453125" customWidth="1"/>
    <col min="4612" max="4612" width="9.54296875" customWidth="1"/>
    <col min="4613" max="4613" width="11.453125" customWidth="1"/>
    <col min="4614" max="4614" width="15.90625" customWidth="1"/>
    <col min="4865" max="4865" width="9.36328125" customWidth="1"/>
    <col min="4866" max="4866" width="35.36328125" customWidth="1"/>
    <col min="4867" max="4867" width="6.453125" customWidth="1"/>
    <col min="4868" max="4868" width="9.54296875" customWidth="1"/>
    <col min="4869" max="4869" width="11.453125" customWidth="1"/>
    <col min="4870" max="4870" width="15.90625" customWidth="1"/>
    <col min="5121" max="5121" width="9.36328125" customWidth="1"/>
    <col min="5122" max="5122" width="35.36328125" customWidth="1"/>
    <col min="5123" max="5123" width="6.453125" customWidth="1"/>
    <col min="5124" max="5124" width="9.54296875" customWidth="1"/>
    <col min="5125" max="5125" width="11.453125" customWidth="1"/>
    <col min="5126" max="5126" width="15.90625" customWidth="1"/>
    <col min="5377" max="5377" width="9.36328125" customWidth="1"/>
    <col min="5378" max="5378" width="35.36328125" customWidth="1"/>
    <col min="5379" max="5379" width="6.453125" customWidth="1"/>
    <col min="5380" max="5380" width="9.54296875" customWidth="1"/>
    <col min="5381" max="5381" width="11.453125" customWidth="1"/>
    <col min="5382" max="5382" width="15.90625" customWidth="1"/>
    <col min="5633" max="5633" width="9.36328125" customWidth="1"/>
    <col min="5634" max="5634" width="35.36328125" customWidth="1"/>
    <col min="5635" max="5635" width="6.453125" customWidth="1"/>
    <col min="5636" max="5636" width="9.54296875" customWidth="1"/>
    <col min="5637" max="5637" width="11.453125" customWidth="1"/>
    <col min="5638" max="5638" width="15.90625" customWidth="1"/>
    <col min="5889" max="5889" width="9.36328125" customWidth="1"/>
    <col min="5890" max="5890" width="35.36328125" customWidth="1"/>
    <col min="5891" max="5891" width="6.453125" customWidth="1"/>
    <col min="5892" max="5892" width="9.54296875" customWidth="1"/>
    <col min="5893" max="5893" width="11.453125" customWidth="1"/>
    <col min="5894" max="5894" width="15.90625" customWidth="1"/>
    <col min="6145" max="6145" width="9.36328125" customWidth="1"/>
    <col min="6146" max="6146" width="35.36328125" customWidth="1"/>
    <col min="6147" max="6147" width="6.453125" customWidth="1"/>
    <col min="6148" max="6148" width="9.54296875" customWidth="1"/>
    <col min="6149" max="6149" width="11.453125" customWidth="1"/>
    <col min="6150" max="6150" width="15.90625" customWidth="1"/>
    <col min="6401" max="6401" width="9.36328125" customWidth="1"/>
    <col min="6402" max="6402" width="35.36328125" customWidth="1"/>
    <col min="6403" max="6403" width="6.453125" customWidth="1"/>
    <col min="6404" max="6404" width="9.54296875" customWidth="1"/>
    <col min="6405" max="6405" width="11.453125" customWidth="1"/>
    <col min="6406" max="6406" width="15.90625" customWidth="1"/>
    <col min="6657" max="6657" width="9.36328125" customWidth="1"/>
    <col min="6658" max="6658" width="35.36328125" customWidth="1"/>
    <col min="6659" max="6659" width="6.453125" customWidth="1"/>
    <col min="6660" max="6660" width="9.54296875" customWidth="1"/>
    <col min="6661" max="6661" width="11.453125" customWidth="1"/>
    <col min="6662" max="6662" width="15.90625" customWidth="1"/>
    <col min="6913" max="6913" width="9.36328125" customWidth="1"/>
    <col min="6914" max="6914" width="35.36328125" customWidth="1"/>
    <col min="6915" max="6915" width="6.453125" customWidth="1"/>
    <col min="6916" max="6916" width="9.54296875" customWidth="1"/>
    <col min="6917" max="6917" width="11.453125" customWidth="1"/>
    <col min="6918" max="6918" width="15.90625" customWidth="1"/>
    <col min="7169" max="7169" width="9.36328125" customWidth="1"/>
    <col min="7170" max="7170" width="35.36328125" customWidth="1"/>
    <col min="7171" max="7171" width="6.453125" customWidth="1"/>
    <col min="7172" max="7172" width="9.54296875" customWidth="1"/>
    <col min="7173" max="7173" width="11.453125" customWidth="1"/>
    <col min="7174" max="7174" width="15.90625" customWidth="1"/>
    <col min="7425" max="7425" width="9.36328125" customWidth="1"/>
    <col min="7426" max="7426" width="35.36328125" customWidth="1"/>
    <col min="7427" max="7427" width="6.453125" customWidth="1"/>
    <col min="7428" max="7428" width="9.54296875" customWidth="1"/>
    <col min="7429" max="7429" width="11.453125" customWidth="1"/>
    <col min="7430" max="7430" width="15.90625" customWidth="1"/>
    <col min="7681" max="7681" width="9.36328125" customWidth="1"/>
    <col min="7682" max="7682" width="35.36328125" customWidth="1"/>
    <col min="7683" max="7683" width="6.453125" customWidth="1"/>
    <col min="7684" max="7684" width="9.54296875" customWidth="1"/>
    <col min="7685" max="7685" width="11.453125" customWidth="1"/>
    <col min="7686" max="7686" width="15.90625" customWidth="1"/>
    <col min="7937" max="7937" width="9.36328125" customWidth="1"/>
    <col min="7938" max="7938" width="35.36328125" customWidth="1"/>
    <col min="7939" max="7939" width="6.453125" customWidth="1"/>
    <col min="7940" max="7940" width="9.54296875" customWidth="1"/>
    <col min="7941" max="7941" width="11.453125" customWidth="1"/>
    <col min="7942" max="7942" width="15.90625" customWidth="1"/>
    <col min="8193" max="8193" width="9.36328125" customWidth="1"/>
    <col min="8194" max="8194" width="35.36328125" customWidth="1"/>
    <col min="8195" max="8195" width="6.453125" customWidth="1"/>
    <col min="8196" max="8196" width="9.54296875" customWidth="1"/>
    <col min="8197" max="8197" width="11.453125" customWidth="1"/>
    <col min="8198" max="8198" width="15.90625" customWidth="1"/>
    <col min="8449" max="8449" width="9.36328125" customWidth="1"/>
    <col min="8450" max="8450" width="35.36328125" customWidth="1"/>
    <col min="8451" max="8451" width="6.453125" customWidth="1"/>
    <col min="8452" max="8452" width="9.54296875" customWidth="1"/>
    <col min="8453" max="8453" width="11.453125" customWidth="1"/>
    <col min="8454" max="8454" width="15.90625" customWidth="1"/>
    <col min="8705" max="8705" width="9.36328125" customWidth="1"/>
    <col min="8706" max="8706" width="35.36328125" customWidth="1"/>
    <col min="8707" max="8707" width="6.453125" customWidth="1"/>
    <col min="8708" max="8708" width="9.54296875" customWidth="1"/>
    <col min="8709" max="8709" width="11.453125" customWidth="1"/>
    <col min="8710" max="8710" width="15.90625" customWidth="1"/>
    <col min="8961" max="8961" width="9.36328125" customWidth="1"/>
    <col min="8962" max="8962" width="35.36328125" customWidth="1"/>
    <col min="8963" max="8963" width="6.453125" customWidth="1"/>
    <col min="8964" max="8964" width="9.54296875" customWidth="1"/>
    <col min="8965" max="8965" width="11.453125" customWidth="1"/>
    <col min="8966" max="8966" width="15.90625" customWidth="1"/>
    <col min="9217" max="9217" width="9.36328125" customWidth="1"/>
    <col min="9218" max="9218" width="35.36328125" customWidth="1"/>
    <col min="9219" max="9219" width="6.453125" customWidth="1"/>
    <col min="9220" max="9220" width="9.54296875" customWidth="1"/>
    <col min="9221" max="9221" width="11.453125" customWidth="1"/>
    <col min="9222" max="9222" width="15.90625" customWidth="1"/>
    <col min="9473" max="9473" width="9.36328125" customWidth="1"/>
    <col min="9474" max="9474" width="35.36328125" customWidth="1"/>
    <col min="9475" max="9475" width="6.453125" customWidth="1"/>
    <col min="9476" max="9476" width="9.54296875" customWidth="1"/>
    <col min="9477" max="9477" width="11.453125" customWidth="1"/>
    <col min="9478" max="9478" width="15.90625" customWidth="1"/>
    <col min="9729" max="9729" width="9.36328125" customWidth="1"/>
    <col min="9730" max="9730" width="35.36328125" customWidth="1"/>
    <col min="9731" max="9731" width="6.453125" customWidth="1"/>
    <col min="9732" max="9732" width="9.54296875" customWidth="1"/>
    <col min="9733" max="9733" width="11.453125" customWidth="1"/>
    <col min="9734" max="9734" width="15.90625" customWidth="1"/>
    <col min="9985" max="9985" width="9.36328125" customWidth="1"/>
    <col min="9986" max="9986" width="35.36328125" customWidth="1"/>
    <col min="9987" max="9987" width="6.453125" customWidth="1"/>
    <col min="9988" max="9988" width="9.54296875" customWidth="1"/>
    <col min="9989" max="9989" width="11.453125" customWidth="1"/>
    <col min="9990" max="9990" width="15.90625" customWidth="1"/>
    <col min="10241" max="10241" width="9.36328125" customWidth="1"/>
    <col min="10242" max="10242" width="35.36328125" customWidth="1"/>
    <col min="10243" max="10243" width="6.453125" customWidth="1"/>
    <col min="10244" max="10244" width="9.54296875" customWidth="1"/>
    <col min="10245" max="10245" width="11.453125" customWidth="1"/>
    <col min="10246" max="10246" width="15.90625" customWidth="1"/>
    <col min="10497" max="10497" width="9.36328125" customWidth="1"/>
    <col min="10498" max="10498" width="35.36328125" customWidth="1"/>
    <col min="10499" max="10499" width="6.453125" customWidth="1"/>
    <col min="10500" max="10500" width="9.54296875" customWidth="1"/>
    <col min="10501" max="10501" width="11.453125" customWidth="1"/>
    <col min="10502" max="10502" width="15.90625" customWidth="1"/>
    <col min="10753" max="10753" width="9.36328125" customWidth="1"/>
    <col min="10754" max="10754" width="35.36328125" customWidth="1"/>
    <col min="10755" max="10755" width="6.453125" customWidth="1"/>
    <col min="10756" max="10756" width="9.54296875" customWidth="1"/>
    <col min="10757" max="10757" width="11.453125" customWidth="1"/>
    <col min="10758" max="10758" width="15.90625" customWidth="1"/>
    <col min="11009" max="11009" width="9.36328125" customWidth="1"/>
    <col min="11010" max="11010" width="35.36328125" customWidth="1"/>
    <col min="11011" max="11011" width="6.453125" customWidth="1"/>
    <col min="11012" max="11012" width="9.54296875" customWidth="1"/>
    <col min="11013" max="11013" width="11.453125" customWidth="1"/>
    <col min="11014" max="11014" width="15.90625" customWidth="1"/>
    <col min="11265" max="11265" width="9.36328125" customWidth="1"/>
    <col min="11266" max="11266" width="35.36328125" customWidth="1"/>
    <col min="11267" max="11267" width="6.453125" customWidth="1"/>
    <col min="11268" max="11268" width="9.54296875" customWidth="1"/>
    <col min="11269" max="11269" width="11.453125" customWidth="1"/>
    <col min="11270" max="11270" width="15.90625" customWidth="1"/>
    <col min="11521" max="11521" width="9.36328125" customWidth="1"/>
    <col min="11522" max="11522" width="35.36328125" customWidth="1"/>
    <col min="11523" max="11523" width="6.453125" customWidth="1"/>
    <col min="11524" max="11524" width="9.54296875" customWidth="1"/>
    <col min="11525" max="11525" width="11.453125" customWidth="1"/>
    <col min="11526" max="11526" width="15.90625" customWidth="1"/>
    <col min="11777" max="11777" width="9.36328125" customWidth="1"/>
    <col min="11778" max="11778" width="35.36328125" customWidth="1"/>
    <col min="11779" max="11779" width="6.453125" customWidth="1"/>
    <col min="11780" max="11780" width="9.54296875" customWidth="1"/>
    <col min="11781" max="11781" width="11.453125" customWidth="1"/>
    <col min="11782" max="11782" width="15.90625" customWidth="1"/>
    <col min="12033" max="12033" width="9.36328125" customWidth="1"/>
    <col min="12034" max="12034" width="35.36328125" customWidth="1"/>
    <col min="12035" max="12035" width="6.453125" customWidth="1"/>
    <col min="12036" max="12036" width="9.54296875" customWidth="1"/>
    <col min="12037" max="12037" width="11.453125" customWidth="1"/>
    <col min="12038" max="12038" width="15.90625" customWidth="1"/>
    <col min="12289" max="12289" width="9.36328125" customWidth="1"/>
    <col min="12290" max="12290" width="35.36328125" customWidth="1"/>
    <col min="12291" max="12291" width="6.453125" customWidth="1"/>
    <col min="12292" max="12292" width="9.54296875" customWidth="1"/>
    <col min="12293" max="12293" width="11.453125" customWidth="1"/>
    <col min="12294" max="12294" width="15.90625" customWidth="1"/>
    <col min="12545" max="12545" width="9.36328125" customWidth="1"/>
    <col min="12546" max="12546" width="35.36328125" customWidth="1"/>
    <col min="12547" max="12547" width="6.453125" customWidth="1"/>
    <col min="12548" max="12548" width="9.54296875" customWidth="1"/>
    <col min="12549" max="12549" width="11.453125" customWidth="1"/>
    <col min="12550" max="12550" width="15.90625" customWidth="1"/>
    <col min="12801" max="12801" width="9.36328125" customWidth="1"/>
    <col min="12802" max="12802" width="35.36328125" customWidth="1"/>
    <col min="12803" max="12803" width="6.453125" customWidth="1"/>
    <col min="12804" max="12804" width="9.54296875" customWidth="1"/>
    <col min="12805" max="12805" width="11.453125" customWidth="1"/>
    <col min="12806" max="12806" width="15.90625" customWidth="1"/>
    <col min="13057" max="13057" width="9.36328125" customWidth="1"/>
    <col min="13058" max="13058" width="35.36328125" customWidth="1"/>
    <col min="13059" max="13059" width="6.453125" customWidth="1"/>
    <col min="13060" max="13060" width="9.54296875" customWidth="1"/>
    <col min="13061" max="13061" width="11.453125" customWidth="1"/>
    <col min="13062" max="13062" width="15.90625" customWidth="1"/>
    <col min="13313" max="13313" width="9.36328125" customWidth="1"/>
    <col min="13314" max="13314" width="35.36328125" customWidth="1"/>
    <col min="13315" max="13315" width="6.453125" customWidth="1"/>
    <col min="13316" max="13316" width="9.54296875" customWidth="1"/>
    <col min="13317" max="13317" width="11.453125" customWidth="1"/>
    <col min="13318" max="13318" width="15.90625" customWidth="1"/>
    <col min="13569" max="13569" width="9.36328125" customWidth="1"/>
    <col min="13570" max="13570" width="35.36328125" customWidth="1"/>
    <col min="13571" max="13571" width="6.453125" customWidth="1"/>
    <col min="13572" max="13572" width="9.54296875" customWidth="1"/>
    <col min="13573" max="13573" width="11.453125" customWidth="1"/>
    <col min="13574" max="13574" width="15.90625" customWidth="1"/>
    <col min="13825" max="13825" width="9.36328125" customWidth="1"/>
    <col min="13826" max="13826" width="35.36328125" customWidth="1"/>
    <col min="13827" max="13827" width="6.453125" customWidth="1"/>
    <col min="13828" max="13828" width="9.54296875" customWidth="1"/>
    <col min="13829" max="13829" width="11.453125" customWidth="1"/>
    <col min="13830" max="13830" width="15.90625" customWidth="1"/>
    <col min="14081" max="14081" width="9.36328125" customWidth="1"/>
    <col min="14082" max="14082" width="35.36328125" customWidth="1"/>
    <col min="14083" max="14083" width="6.453125" customWidth="1"/>
    <col min="14084" max="14084" width="9.54296875" customWidth="1"/>
    <col min="14085" max="14085" width="11.453125" customWidth="1"/>
    <col min="14086" max="14086" width="15.90625" customWidth="1"/>
    <col min="14337" max="14337" width="9.36328125" customWidth="1"/>
    <col min="14338" max="14338" width="35.36328125" customWidth="1"/>
    <col min="14339" max="14339" width="6.453125" customWidth="1"/>
    <col min="14340" max="14340" width="9.54296875" customWidth="1"/>
    <col min="14341" max="14341" width="11.453125" customWidth="1"/>
    <col min="14342" max="14342" width="15.90625" customWidth="1"/>
    <col min="14593" max="14593" width="9.36328125" customWidth="1"/>
    <col min="14594" max="14594" width="35.36328125" customWidth="1"/>
    <col min="14595" max="14595" width="6.453125" customWidth="1"/>
    <col min="14596" max="14596" width="9.54296875" customWidth="1"/>
    <col min="14597" max="14597" width="11.453125" customWidth="1"/>
    <col min="14598" max="14598" width="15.90625" customWidth="1"/>
    <col min="14849" max="14849" width="9.36328125" customWidth="1"/>
    <col min="14850" max="14850" width="35.36328125" customWidth="1"/>
    <col min="14851" max="14851" width="6.453125" customWidth="1"/>
    <col min="14852" max="14852" width="9.54296875" customWidth="1"/>
    <col min="14853" max="14853" width="11.453125" customWidth="1"/>
    <col min="14854" max="14854" width="15.90625" customWidth="1"/>
    <col min="15105" max="15105" width="9.36328125" customWidth="1"/>
    <col min="15106" max="15106" width="35.36328125" customWidth="1"/>
    <col min="15107" max="15107" width="6.453125" customWidth="1"/>
    <col min="15108" max="15108" width="9.54296875" customWidth="1"/>
    <col min="15109" max="15109" width="11.453125" customWidth="1"/>
    <col min="15110" max="15110" width="15.90625" customWidth="1"/>
    <col min="15361" max="15361" width="9.36328125" customWidth="1"/>
    <col min="15362" max="15362" width="35.36328125" customWidth="1"/>
    <col min="15363" max="15363" width="6.453125" customWidth="1"/>
    <col min="15364" max="15364" width="9.54296875" customWidth="1"/>
    <col min="15365" max="15365" width="11.453125" customWidth="1"/>
    <col min="15366" max="15366" width="15.90625" customWidth="1"/>
    <col min="15617" max="15617" width="9.36328125" customWidth="1"/>
    <col min="15618" max="15618" width="35.36328125" customWidth="1"/>
    <col min="15619" max="15619" width="6.453125" customWidth="1"/>
    <col min="15620" max="15620" width="9.54296875" customWidth="1"/>
    <col min="15621" max="15621" width="11.453125" customWidth="1"/>
    <col min="15622" max="15622" width="15.90625" customWidth="1"/>
    <col min="15873" max="15873" width="9.36328125" customWidth="1"/>
    <col min="15874" max="15874" width="35.36328125" customWidth="1"/>
    <col min="15875" max="15875" width="6.453125" customWidth="1"/>
    <col min="15876" max="15876" width="9.54296875" customWidth="1"/>
    <col min="15877" max="15877" width="11.453125" customWidth="1"/>
    <col min="15878" max="15878" width="15.90625" customWidth="1"/>
    <col min="16129" max="16129" width="9.36328125" customWidth="1"/>
    <col min="16130" max="16130" width="35.36328125" customWidth="1"/>
    <col min="16131" max="16131" width="6.453125" customWidth="1"/>
    <col min="16132" max="16132" width="9.54296875" customWidth="1"/>
    <col min="16133" max="16133" width="11.453125" customWidth="1"/>
    <col min="16134" max="16134" width="15.90625" customWidth="1"/>
  </cols>
  <sheetData>
    <row r="1" spans="1:9" x14ac:dyDescent="0.25">
      <c r="A1" s="1144" t="s">
        <v>289</v>
      </c>
      <c r="B1" s="1145"/>
      <c r="C1" s="1145"/>
      <c r="D1" s="1145"/>
      <c r="E1" s="1145"/>
      <c r="F1" s="1145"/>
      <c r="I1" s="1056" t="s">
        <v>1741</v>
      </c>
    </row>
    <row r="2" spans="1:9" x14ac:dyDescent="0.25">
      <c r="A2" s="1144" t="s">
        <v>972</v>
      </c>
      <c r="B2" s="1145"/>
      <c r="C2" s="1145"/>
      <c r="D2" s="1145"/>
      <c r="E2" s="1145"/>
      <c r="F2" s="1145"/>
      <c r="I2" s="1056"/>
    </row>
    <row r="3" spans="1:9" ht="13" x14ac:dyDescent="0.3">
      <c r="A3" s="444" t="s">
        <v>1776</v>
      </c>
      <c r="B3" s="46"/>
      <c r="C3" s="46"/>
      <c r="D3" s="46"/>
      <c r="E3" s="681"/>
      <c r="F3" s="691"/>
      <c r="I3" s="1057">
        <f>F213+F211</f>
        <v>0</v>
      </c>
    </row>
    <row r="4" spans="1:9" ht="13" x14ac:dyDescent="0.3">
      <c r="A4" s="444"/>
      <c r="B4" s="46"/>
      <c r="C4" s="46"/>
      <c r="D4" s="46"/>
      <c r="E4" s="681"/>
      <c r="F4" s="691"/>
    </row>
    <row r="5" spans="1:9" ht="13" x14ac:dyDescent="0.3">
      <c r="A5" s="15" t="s">
        <v>1156</v>
      </c>
      <c r="B5" s="34"/>
      <c r="C5" s="40"/>
      <c r="D5" s="40"/>
      <c r="E5" s="682"/>
      <c r="F5" s="692"/>
    </row>
    <row r="6" spans="1:9" ht="13.5" thickBot="1" x14ac:dyDescent="0.35">
      <c r="A6" s="15"/>
      <c r="B6" s="34"/>
      <c r="C6" s="40"/>
      <c r="D6" s="40"/>
      <c r="E6" s="682"/>
      <c r="F6" s="692"/>
    </row>
    <row r="7" spans="1:9" s="804" customFormat="1" ht="26.5" thickBot="1" x14ac:dyDescent="0.3">
      <c r="A7" s="800" t="s">
        <v>72</v>
      </c>
      <c r="B7" s="801" t="s">
        <v>73</v>
      </c>
      <c r="C7" s="801" t="s">
        <v>74</v>
      </c>
      <c r="D7" s="801" t="s">
        <v>75</v>
      </c>
      <c r="E7" s="802" t="s">
        <v>1440</v>
      </c>
      <c r="F7" s="803" t="s">
        <v>1441</v>
      </c>
    </row>
    <row r="8" spans="1:9" ht="13" x14ac:dyDescent="0.25">
      <c r="A8" s="294"/>
      <c r="B8" s="295"/>
      <c r="C8" s="296"/>
      <c r="D8" s="296"/>
      <c r="E8" s="684"/>
      <c r="F8" s="440"/>
    </row>
    <row r="9" spans="1:9" ht="13" x14ac:dyDescent="0.25">
      <c r="A9" s="294"/>
      <c r="B9" s="295" t="s">
        <v>92</v>
      </c>
      <c r="C9" s="300"/>
      <c r="D9" s="296"/>
      <c r="E9" s="684"/>
      <c r="F9" s="440"/>
    </row>
    <row r="10" spans="1:9" ht="50" x14ac:dyDescent="0.25">
      <c r="A10" s="294"/>
      <c r="B10" s="457" t="s">
        <v>1786</v>
      </c>
      <c r="C10" s="300"/>
      <c r="D10" s="296"/>
      <c r="E10" s="684"/>
      <c r="F10" s="440"/>
    </row>
    <row r="11" spans="1:9" x14ac:dyDescent="0.25">
      <c r="A11" s="294"/>
      <c r="B11" s="299"/>
      <c r="C11" s="300"/>
      <c r="D11" s="296"/>
      <c r="E11" s="438"/>
      <c r="F11" s="440"/>
    </row>
    <row r="12" spans="1:9" ht="13" x14ac:dyDescent="0.25">
      <c r="A12" s="294"/>
      <c r="B12" s="295" t="s">
        <v>117</v>
      </c>
      <c r="C12" s="303"/>
      <c r="D12" s="296"/>
      <c r="E12" s="438"/>
      <c r="F12" s="440"/>
    </row>
    <row r="13" spans="1:9" x14ac:dyDescent="0.25">
      <c r="A13" s="294"/>
      <c r="B13" s="303"/>
      <c r="C13" s="296"/>
      <c r="D13" s="296"/>
      <c r="E13" s="438"/>
      <c r="F13" s="440"/>
    </row>
    <row r="14" spans="1:9" ht="50" x14ac:dyDescent="0.25">
      <c r="A14" s="294" t="s">
        <v>168</v>
      </c>
      <c r="B14" s="463" t="s">
        <v>23</v>
      </c>
      <c r="C14" s="296" t="s">
        <v>87</v>
      </c>
      <c r="D14" s="367">
        <v>50</v>
      </c>
      <c r="E14" s="438"/>
      <c r="F14" s="440">
        <f>D14*E14</f>
        <v>0</v>
      </c>
    </row>
    <row r="15" spans="1:9" x14ac:dyDescent="0.25">
      <c r="A15" s="294"/>
      <c r="B15" s="454"/>
      <c r="C15" s="296"/>
      <c r="D15" s="296"/>
      <c r="E15" s="438"/>
      <c r="F15" s="440"/>
    </row>
    <row r="16" spans="1:9" ht="27" customHeight="1" x14ac:dyDescent="0.25">
      <c r="A16" s="294" t="s">
        <v>169</v>
      </c>
      <c r="B16" s="463" t="s">
        <v>144</v>
      </c>
      <c r="C16" s="296" t="s">
        <v>87</v>
      </c>
      <c r="D16" s="367">
        <v>4</v>
      </c>
      <c r="E16" s="436"/>
      <c r="F16" s="440">
        <f>D16*E16</f>
        <v>0</v>
      </c>
    </row>
    <row r="17" spans="1:6" x14ac:dyDescent="0.25">
      <c r="A17" s="294"/>
      <c r="B17" s="463"/>
      <c r="C17" s="296"/>
      <c r="D17" s="367"/>
      <c r="E17" s="438"/>
      <c r="F17" s="440"/>
    </row>
    <row r="18" spans="1:6" ht="13" x14ac:dyDescent="0.25">
      <c r="A18" s="294"/>
      <c r="B18" s="295" t="s">
        <v>120</v>
      </c>
      <c r="C18" s="303"/>
      <c r="D18" s="303"/>
      <c r="E18" s="438"/>
      <c r="F18" s="440"/>
    </row>
    <row r="19" spans="1:6" x14ac:dyDescent="0.25">
      <c r="A19" s="294"/>
      <c r="B19" s="454"/>
      <c r="C19" s="303"/>
      <c r="D19" s="303"/>
      <c r="E19" s="438"/>
      <c r="F19" s="440"/>
    </row>
    <row r="20" spans="1:6" ht="30" customHeight="1" x14ac:dyDescent="0.25">
      <c r="A20" s="294" t="s">
        <v>122</v>
      </c>
      <c r="B20" s="560" t="s">
        <v>121</v>
      </c>
      <c r="C20" s="296" t="s">
        <v>87</v>
      </c>
      <c r="D20" s="367">
        <f>90/100*(D14+D15)</f>
        <v>45</v>
      </c>
      <c r="E20" s="438"/>
      <c r="F20" s="440">
        <f>D20*E20</f>
        <v>0</v>
      </c>
    </row>
    <row r="21" spans="1:6" x14ac:dyDescent="0.25">
      <c r="A21" s="294"/>
      <c r="B21" s="305"/>
      <c r="C21" s="296"/>
      <c r="D21" s="367"/>
      <c r="E21" s="438"/>
      <c r="F21" s="440"/>
    </row>
    <row r="22" spans="1:6" ht="13" x14ac:dyDescent="0.25">
      <c r="A22" s="294"/>
      <c r="B22" s="295" t="s">
        <v>36</v>
      </c>
      <c r="C22" s="296"/>
      <c r="D22" s="367"/>
      <c r="E22" s="438"/>
      <c r="F22" s="643"/>
    </row>
    <row r="23" spans="1:6" x14ac:dyDescent="0.25">
      <c r="A23" s="294"/>
      <c r="B23" s="303"/>
      <c r="C23" s="296"/>
      <c r="D23" s="367"/>
      <c r="E23" s="438"/>
      <c r="F23" s="643"/>
    </row>
    <row r="24" spans="1:6" ht="50" x14ac:dyDescent="0.25">
      <c r="A24" s="294" t="s">
        <v>40</v>
      </c>
      <c r="B24" s="498" t="s">
        <v>1953</v>
      </c>
      <c r="C24" s="296" t="s">
        <v>87</v>
      </c>
      <c r="D24" s="310">
        <v>28</v>
      </c>
      <c r="E24" s="438"/>
      <c r="F24" s="440">
        <f>D24*E24</f>
        <v>0</v>
      </c>
    </row>
    <row r="25" spans="1:6" ht="13" x14ac:dyDescent="0.25">
      <c r="A25" s="294"/>
      <c r="B25" s="311"/>
      <c r="C25" s="296"/>
      <c r="D25" s="310"/>
      <c r="E25" s="438"/>
      <c r="F25" s="440"/>
    </row>
    <row r="26" spans="1:6" ht="50" x14ac:dyDescent="0.25">
      <c r="A26" s="294" t="s">
        <v>1078</v>
      </c>
      <c r="B26" s="1125" t="s">
        <v>1952</v>
      </c>
      <c r="C26" s="296" t="s">
        <v>432</v>
      </c>
      <c r="D26" s="367">
        <v>12</v>
      </c>
      <c r="E26" s="438"/>
      <c r="F26" s="440">
        <f>D26*E26</f>
        <v>0</v>
      </c>
    </row>
    <row r="27" spans="1:6" ht="15" customHeight="1" x14ac:dyDescent="0.25">
      <c r="A27" s="294"/>
      <c r="B27" s="303"/>
      <c r="C27" s="296"/>
      <c r="D27" s="367"/>
      <c r="E27" s="438"/>
      <c r="F27" s="440"/>
    </row>
    <row r="28" spans="1:6" ht="15" customHeight="1" x14ac:dyDescent="0.25">
      <c r="A28" s="294" t="s">
        <v>683</v>
      </c>
      <c r="B28" s="336" t="s">
        <v>684</v>
      </c>
      <c r="C28" s="296" t="s">
        <v>432</v>
      </c>
      <c r="D28" s="367">
        <v>12</v>
      </c>
      <c r="E28" s="438"/>
      <c r="F28" s="440">
        <f>D28*E28</f>
        <v>0</v>
      </c>
    </row>
    <row r="29" spans="1:6" ht="15" customHeight="1" x14ac:dyDescent="0.25">
      <c r="A29" s="294"/>
      <c r="B29" s="336"/>
      <c r="C29" s="296"/>
      <c r="D29" s="367"/>
      <c r="E29" s="438"/>
      <c r="F29" s="440"/>
    </row>
    <row r="30" spans="1:6" ht="13" x14ac:dyDescent="0.25">
      <c r="A30" s="294"/>
      <c r="B30" s="295" t="s">
        <v>37</v>
      </c>
      <c r="C30" s="296"/>
      <c r="D30" s="296"/>
      <c r="E30" s="438"/>
      <c r="F30" s="440"/>
    </row>
    <row r="31" spans="1:6" x14ac:dyDescent="0.25">
      <c r="A31" s="294"/>
      <c r="B31" s="303"/>
      <c r="C31" s="296"/>
      <c r="D31" s="296"/>
      <c r="E31" s="438"/>
      <c r="F31" s="440"/>
    </row>
    <row r="32" spans="1:6" ht="13" x14ac:dyDescent="0.25">
      <c r="A32" s="294"/>
      <c r="B32" s="295" t="s">
        <v>77</v>
      </c>
      <c r="C32" s="296"/>
      <c r="D32" s="296"/>
      <c r="E32" s="438"/>
      <c r="F32" s="440"/>
    </row>
    <row r="33" spans="1:6" x14ac:dyDescent="0.25">
      <c r="A33" s="294"/>
      <c r="B33" s="303"/>
      <c r="C33" s="296"/>
      <c r="D33" s="296"/>
      <c r="E33" s="438"/>
      <c r="F33" s="440"/>
    </row>
    <row r="34" spans="1:6" ht="13" x14ac:dyDescent="0.25">
      <c r="A34" s="294"/>
      <c r="B34" s="295" t="s">
        <v>43</v>
      </c>
      <c r="C34" s="296"/>
      <c r="D34" s="296"/>
      <c r="E34" s="438"/>
      <c r="F34" s="440"/>
    </row>
    <row r="35" spans="1:6" x14ac:dyDescent="0.25">
      <c r="A35" s="294"/>
      <c r="B35" s="303"/>
      <c r="C35" s="296"/>
      <c r="D35" s="296"/>
      <c r="E35" s="438"/>
      <c r="F35" s="440"/>
    </row>
    <row r="36" spans="1:6" ht="13" x14ac:dyDescent="0.25">
      <c r="A36" s="294"/>
      <c r="B36" s="295" t="s">
        <v>123</v>
      </c>
      <c r="C36" s="296"/>
      <c r="D36" s="296"/>
      <c r="E36" s="438"/>
      <c r="F36" s="440"/>
    </row>
    <row r="37" spans="1:6" ht="13" x14ac:dyDescent="0.25">
      <c r="A37" s="294"/>
      <c r="B37" s="295"/>
      <c r="C37" s="296"/>
      <c r="D37" s="296"/>
      <c r="E37" s="438"/>
      <c r="F37" s="440"/>
    </row>
    <row r="38" spans="1:6" ht="50" x14ac:dyDescent="0.25">
      <c r="A38" s="294"/>
      <c r="B38" s="304" t="s">
        <v>124</v>
      </c>
      <c r="C38" s="296"/>
      <c r="D38" s="296"/>
      <c r="E38" s="438"/>
      <c r="F38" s="440"/>
    </row>
    <row r="39" spans="1:6" x14ac:dyDescent="0.25">
      <c r="A39" s="294"/>
      <c r="B39" s="308"/>
      <c r="C39" s="296"/>
      <c r="D39" s="296"/>
      <c r="E39" s="684"/>
      <c r="F39" s="440"/>
    </row>
    <row r="40" spans="1:6" ht="14.5" x14ac:dyDescent="0.25">
      <c r="A40" s="294" t="s">
        <v>322</v>
      </c>
      <c r="B40" s="303" t="s">
        <v>125</v>
      </c>
      <c r="C40" s="296" t="s">
        <v>1070</v>
      </c>
      <c r="D40" s="310">
        <v>3</v>
      </c>
      <c r="E40" s="684"/>
      <c r="F40" s="440">
        <f>D40*E40</f>
        <v>0</v>
      </c>
    </row>
    <row r="41" spans="1:6" ht="13" x14ac:dyDescent="0.25">
      <c r="A41" s="294"/>
      <c r="B41" s="295"/>
      <c r="C41" s="303"/>
      <c r="D41" s="296"/>
      <c r="E41" s="438"/>
      <c r="F41" s="440"/>
    </row>
    <row r="42" spans="1:6" ht="13" thickBot="1" x14ac:dyDescent="0.3">
      <c r="A42" s="320"/>
      <c r="B42" s="321"/>
      <c r="C42" s="322"/>
      <c r="D42" s="322" t="s">
        <v>119</v>
      </c>
      <c r="E42" s="685"/>
      <c r="F42" s="443">
        <f>SUM(F11:F40)</f>
        <v>0</v>
      </c>
    </row>
    <row r="43" spans="1:6" ht="26.5" thickBot="1" x14ac:dyDescent="0.3">
      <c r="A43" s="800" t="s">
        <v>72</v>
      </c>
      <c r="B43" s="801" t="s">
        <v>73</v>
      </c>
      <c r="C43" s="801" t="s">
        <v>74</v>
      </c>
      <c r="D43" s="801" t="s">
        <v>75</v>
      </c>
      <c r="E43" s="802" t="s">
        <v>1440</v>
      </c>
      <c r="F43" s="803" t="s">
        <v>1441</v>
      </c>
    </row>
    <row r="44" spans="1:6" ht="13" x14ac:dyDescent="0.3">
      <c r="A44" s="306"/>
      <c r="B44" s="307"/>
      <c r="C44" s="374"/>
      <c r="D44" s="307"/>
      <c r="E44" s="686"/>
      <c r="F44" s="695"/>
    </row>
    <row r="45" spans="1:6" ht="13" x14ac:dyDescent="0.3">
      <c r="A45" s="306"/>
      <c r="B45" s="307"/>
      <c r="C45" s="374"/>
      <c r="D45" s="307"/>
      <c r="E45" s="686"/>
      <c r="F45" s="695"/>
    </row>
    <row r="46" spans="1:6" x14ac:dyDescent="0.25">
      <c r="A46" s="294"/>
      <c r="B46" s="299"/>
      <c r="C46" s="300"/>
      <c r="D46" s="296"/>
      <c r="E46" s="438"/>
      <c r="F46" s="440"/>
    </row>
    <row r="47" spans="1:6" ht="13" x14ac:dyDescent="0.25">
      <c r="A47" s="294"/>
      <c r="B47" s="311" t="s">
        <v>46</v>
      </c>
      <c r="C47" s="296"/>
      <c r="D47" s="296"/>
      <c r="E47" s="438"/>
      <c r="F47" s="643"/>
    </row>
    <row r="48" spans="1:6" x14ac:dyDescent="0.25">
      <c r="A48" s="294"/>
      <c r="B48" s="303"/>
      <c r="C48" s="296"/>
      <c r="D48" s="296"/>
      <c r="E48" s="438"/>
      <c r="F48" s="643"/>
    </row>
    <row r="49" spans="1:6" ht="56.25" customHeight="1" x14ac:dyDescent="0.25">
      <c r="A49" s="294"/>
      <c r="B49" s="304" t="s">
        <v>1080</v>
      </c>
      <c r="C49" s="296"/>
      <c r="D49" s="296"/>
      <c r="E49" s="438"/>
      <c r="F49" s="643"/>
    </row>
    <row r="50" spans="1:6" x14ac:dyDescent="0.25">
      <c r="A50" s="294"/>
      <c r="B50" s="303"/>
      <c r="C50" s="296"/>
      <c r="D50" s="296"/>
      <c r="E50" s="438"/>
      <c r="F50" s="440"/>
    </row>
    <row r="51" spans="1:6" ht="14.5" x14ac:dyDescent="0.25">
      <c r="A51" s="294" t="s">
        <v>1139</v>
      </c>
      <c r="B51" s="303" t="s">
        <v>125</v>
      </c>
      <c r="C51" s="296" t="s">
        <v>1070</v>
      </c>
      <c r="D51" s="326">
        <v>5</v>
      </c>
      <c r="E51" s="438"/>
      <c r="F51" s="440">
        <f>D51*E51</f>
        <v>0</v>
      </c>
    </row>
    <row r="52" spans="1:6" x14ac:dyDescent="0.25">
      <c r="A52" s="294"/>
      <c r="B52" s="303"/>
      <c r="C52" s="296"/>
      <c r="D52" s="326"/>
      <c r="E52" s="438"/>
      <c r="F52" s="440"/>
    </row>
    <row r="53" spans="1:6" ht="13" x14ac:dyDescent="0.25">
      <c r="A53" s="294"/>
      <c r="B53" s="295"/>
      <c r="C53" s="303"/>
      <c r="D53" s="296"/>
      <c r="E53" s="438"/>
      <c r="F53" s="440"/>
    </row>
    <row r="54" spans="1:6" ht="13" x14ac:dyDescent="0.25">
      <c r="A54" s="294"/>
      <c r="B54" s="311" t="s">
        <v>126</v>
      </c>
      <c r="C54" s="296"/>
      <c r="D54" s="326"/>
      <c r="E54" s="438"/>
      <c r="F54" s="643"/>
    </row>
    <row r="55" spans="1:6" ht="13" x14ac:dyDescent="0.25">
      <c r="A55" s="294"/>
      <c r="B55" s="295"/>
      <c r="C55" s="296"/>
      <c r="D55" s="326"/>
      <c r="E55" s="438"/>
      <c r="F55" s="643"/>
    </row>
    <row r="56" spans="1:6" ht="25" x14ac:dyDescent="0.25">
      <c r="A56" s="294"/>
      <c r="B56" s="304" t="s">
        <v>131</v>
      </c>
      <c r="C56" s="296"/>
      <c r="D56" s="326"/>
      <c r="E56" s="684"/>
      <c r="F56" s="440"/>
    </row>
    <row r="57" spans="1:6" x14ac:dyDescent="0.25">
      <c r="A57" s="294"/>
      <c r="B57" s="303"/>
      <c r="C57" s="296"/>
      <c r="D57" s="326"/>
      <c r="E57" s="438"/>
      <c r="F57" s="440"/>
    </row>
    <row r="58" spans="1:6" ht="14.5" x14ac:dyDescent="0.25">
      <c r="A58" s="294" t="s">
        <v>78</v>
      </c>
      <c r="B58" s="303" t="s">
        <v>128</v>
      </c>
      <c r="C58" s="296" t="s">
        <v>1070</v>
      </c>
      <c r="D58" s="326">
        <f>D40</f>
        <v>3</v>
      </c>
      <c r="E58" s="438"/>
      <c r="F58" s="440">
        <f>D58*E58</f>
        <v>0</v>
      </c>
    </row>
    <row r="59" spans="1:6" x14ac:dyDescent="0.25">
      <c r="A59" s="294"/>
      <c r="B59" s="303"/>
      <c r="C59" s="296"/>
      <c r="D59" s="326"/>
      <c r="E59" s="438"/>
      <c r="F59" s="440"/>
    </row>
    <row r="60" spans="1:6" ht="12.65" customHeight="1" x14ac:dyDescent="0.25">
      <c r="A60" s="294"/>
      <c r="B60" s="303"/>
      <c r="C60" s="296"/>
      <c r="D60" s="296"/>
      <c r="E60" s="438"/>
      <c r="F60" s="643"/>
    </row>
    <row r="61" spans="1:6" ht="13" x14ac:dyDescent="0.25">
      <c r="A61" s="294"/>
      <c r="B61" s="311" t="s">
        <v>129</v>
      </c>
      <c r="C61" s="296"/>
      <c r="D61" s="326"/>
      <c r="E61" s="438"/>
      <c r="F61" s="440"/>
    </row>
    <row r="62" spans="1:6" ht="13" x14ac:dyDescent="0.25">
      <c r="A62" s="294"/>
      <c r="B62" s="295"/>
      <c r="C62" s="296"/>
      <c r="D62" s="326"/>
      <c r="E62" s="438"/>
      <c r="F62" s="440"/>
    </row>
    <row r="63" spans="1:6" ht="44.4" customHeight="1" x14ac:dyDescent="0.25">
      <c r="A63" s="294"/>
      <c r="B63" s="304" t="s">
        <v>1157</v>
      </c>
      <c r="C63" s="296"/>
      <c r="D63" s="326"/>
      <c r="E63" s="438"/>
      <c r="F63" s="440"/>
    </row>
    <row r="64" spans="1:6" x14ac:dyDescent="0.25">
      <c r="A64" s="294"/>
      <c r="B64" s="303"/>
      <c r="C64" s="296"/>
      <c r="D64" s="326"/>
      <c r="E64" s="438"/>
      <c r="F64" s="440"/>
    </row>
    <row r="65" spans="1:6" ht="14.5" x14ac:dyDescent="0.25">
      <c r="A65" s="294" t="s">
        <v>48</v>
      </c>
      <c r="B65" s="303" t="s">
        <v>656</v>
      </c>
      <c r="C65" s="296" t="s">
        <v>1070</v>
      </c>
      <c r="D65" s="326">
        <v>2.8</v>
      </c>
      <c r="E65" s="438"/>
      <c r="F65" s="440">
        <f>D65*E65</f>
        <v>0</v>
      </c>
    </row>
    <row r="66" spans="1:6" x14ac:dyDescent="0.25">
      <c r="A66" s="294"/>
      <c r="B66" s="327"/>
      <c r="C66" s="296"/>
      <c r="D66" s="326"/>
      <c r="E66" s="438"/>
      <c r="F66" s="440"/>
    </row>
    <row r="67" spans="1:6" ht="44.25" customHeight="1" x14ac:dyDescent="0.25">
      <c r="A67" s="294"/>
      <c r="B67" s="304" t="s">
        <v>1158</v>
      </c>
      <c r="C67" s="296"/>
      <c r="D67" s="326"/>
      <c r="E67" s="438"/>
      <c r="F67" s="440"/>
    </row>
    <row r="68" spans="1:6" x14ac:dyDescent="0.25">
      <c r="A68" s="294"/>
      <c r="B68" s="303"/>
      <c r="C68" s="296"/>
      <c r="D68" s="326"/>
      <c r="E68" s="438"/>
      <c r="F68" s="440">
        <f t="shared" ref="F68:F73" si="0">D68*E68</f>
        <v>0</v>
      </c>
    </row>
    <row r="69" spans="1:6" ht="14.5" x14ac:dyDescent="0.25">
      <c r="A69" s="294" t="s">
        <v>654</v>
      </c>
      <c r="B69" s="303" t="s">
        <v>1159</v>
      </c>
      <c r="C69" s="296" t="s">
        <v>1070</v>
      </c>
      <c r="D69" s="326">
        <v>1.024</v>
      </c>
      <c r="E69" s="438"/>
      <c r="F69" s="440">
        <f t="shared" si="0"/>
        <v>0</v>
      </c>
    </row>
    <row r="70" spans="1:6" x14ac:dyDescent="0.25">
      <c r="A70" s="294"/>
      <c r="B70" s="303"/>
      <c r="C70" s="296"/>
      <c r="D70" s="326"/>
      <c r="E70" s="438"/>
      <c r="F70" s="440">
        <f t="shared" si="0"/>
        <v>0</v>
      </c>
    </row>
    <row r="71" spans="1:6" ht="42" customHeight="1" x14ac:dyDescent="0.25">
      <c r="A71" s="294"/>
      <c r="B71" s="304" t="s">
        <v>686</v>
      </c>
      <c r="C71" s="296"/>
      <c r="D71" s="326"/>
      <c r="E71" s="438"/>
      <c r="F71" s="440">
        <f t="shared" si="0"/>
        <v>0</v>
      </c>
    </row>
    <row r="72" spans="1:6" x14ac:dyDescent="0.25">
      <c r="A72" s="294"/>
      <c r="B72" s="303"/>
      <c r="C72" s="296"/>
      <c r="D72" s="326"/>
      <c r="E72" s="438"/>
      <c r="F72" s="440">
        <f t="shared" si="0"/>
        <v>0</v>
      </c>
    </row>
    <row r="73" spans="1:6" ht="14.5" x14ac:dyDescent="0.25">
      <c r="A73" s="294" t="s">
        <v>343</v>
      </c>
      <c r="B73" s="303" t="s">
        <v>1159</v>
      </c>
      <c r="C73" s="296" t="s">
        <v>1070</v>
      </c>
      <c r="D73" s="326">
        <v>0.03</v>
      </c>
      <c r="E73" s="438"/>
      <c r="F73" s="440">
        <f t="shared" si="0"/>
        <v>0</v>
      </c>
    </row>
    <row r="74" spans="1:6" x14ac:dyDescent="0.25">
      <c r="A74" s="294"/>
      <c r="B74" s="303"/>
      <c r="C74" s="296"/>
      <c r="D74" s="326"/>
      <c r="E74" s="438"/>
      <c r="F74" s="440"/>
    </row>
    <row r="75" spans="1:6" x14ac:dyDescent="0.25">
      <c r="A75" s="294"/>
      <c r="B75" s="303"/>
      <c r="C75" s="296"/>
      <c r="D75" s="326"/>
      <c r="E75" s="438"/>
      <c r="F75" s="440"/>
    </row>
    <row r="76" spans="1:6" ht="13" x14ac:dyDescent="0.25">
      <c r="A76" s="329"/>
      <c r="B76" s="304"/>
      <c r="C76" s="296"/>
      <c r="D76" s="326"/>
      <c r="E76" s="438"/>
      <c r="F76" s="440"/>
    </row>
    <row r="77" spans="1:6" x14ac:dyDescent="0.25">
      <c r="A77" s="331"/>
      <c r="B77" s="309"/>
      <c r="C77" s="296"/>
      <c r="D77" s="326"/>
      <c r="E77" s="438"/>
      <c r="F77" s="440"/>
    </row>
    <row r="78" spans="1:6" ht="13" thickBot="1" x14ac:dyDescent="0.3">
      <c r="A78" s="320"/>
      <c r="B78" s="321"/>
      <c r="C78" s="322"/>
      <c r="D78" s="322" t="s">
        <v>119</v>
      </c>
      <c r="E78" s="685"/>
      <c r="F78" s="443">
        <f>SUM(F48:F76)</f>
        <v>0</v>
      </c>
    </row>
    <row r="79" spans="1:6" ht="26.5" thickBot="1" x14ac:dyDescent="0.3">
      <c r="A79" s="800" t="s">
        <v>72</v>
      </c>
      <c r="B79" s="801" t="s">
        <v>73</v>
      </c>
      <c r="C79" s="801" t="s">
        <v>74</v>
      </c>
      <c r="D79" s="801" t="s">
        <v>75</v>
      </c>
      <c r="E79" s="802" t="s">
        <v>1440</v>
      </c>
      <c r="F79" s="803" t="s">
        <v>1441</v>
      </c>
    </row>
    <row r="80" spans="1:6" ht="13" x14ac:dyDescent="0.3">
      <c r="A80" s="306"/>
      <c r="B80" s="307"/>
      <c r="C80" s="307"/>
      <c r="D80" s="307"/>
      <c r="E80" s="686"/>
      <c r="F80" s="695"/>
    </row>
    <row r="81" spans="1:6" ht="13" x14ac:dyDescent="0.25">
      <c r="A81" s="294"/>
      <c r="B81" s="295" t="s">
        <v>132</v>
      </c>
      <c r="C81" s="296"/>
      <c r="D81" s="296"/>
      <c r="E81" s="438"/>
      <c r="F81" s="440">
        <f>D81*E81</f>
        <v>0</v>
      </c>
    </row>
    <row r="82" spans="1:6" ht="13" x14ac:dyDescent="0.25">
      <c r="A82" s="294"/>
      <c r="B82" s="295"/>
      <c r="C82" s="296"/>
      <c r="D82" s="296"/>
      <c r="E82" s="438"/>
      <c r="F82" s="440"/>
    </row>
    <row r="83" spans="1:6" ht="25" x14ac:dyDescent="0.25">
      <c r="A83" s="294"/>
      <c r="B83" s="304" t="s">
        <v>52</v>
      </c>
      <c r="C83" s="296"/>
      <c r="D83" s="296"/>
      <c r="E83" s="438"/>
      <c r="F83" s="440">
        <f>D83*E83</f>
        <v>0</v>
      </c>
    </row>
    <row r="84" spans="1:6" ht="13" x14ac:dyDescent="0.25">
      <c r="A84" s="294"/>
      <c r="B84" s="311"/>
      <c r="C84" s="296"/>
      <c r="D84" s="296"/>
      <c r="E84" s="438"/>
      <c r="F84" s="440">
        <f>D84*E84</f>
        <v>0</v>
      </c>
    </row>
    <row r="85" spans="1:6" x14ac:dyDescent="0.25">
      <c r="A85" s="294" t="s">
        <v>42</v>
      </c>
      <c r="B85" s="309" t="s">
        <v>18</v>
      </c>
      <c r="C85" s="296" t="s">
        <v>79</v>
      </c>
      <c r="D85" s="296">
        <v>42</v>
      </c>
      <c r="E85" s="438"/>
      <c r="F85" s="440">
        <f>D85*E85</f>
        <v>0</v>
      </c>
    </row>
    <row r="86" spans="1:6" x14ac:dyDescent="0.25">
      <c r="A86" s="294"/>
      <c r="B86" s="309"/>
      <c r="C86" s="296"/>
      <c r="D86" s="296"/>
      <c r="E86" s="438"/>
      <c r="F86" s="440"/>
    </row>
    <row r="87" spans="1:6" ht="25" x14ac:dyDescent="0.25">
      <c r="A87" s="294"/>
      <c r="B87" s="304" t="s">
        <v>53</v>
      </c>
      <c r="C87" s="296"/>
      <c r="D87" s="296"/>
      <c r="E87" s="438"/>
      <c r="F87" s="440">
        <f>D87*E87</f>
        <v>0</v>
      </c>
    </row>
    <row r="88" spans="1:6" x14ac:dyDescent="0.25">
      <c r="A88" s="294"/>
      <c r="B88" s="303"/>
      <c r="C88" s="296"/>
      <c r="D88" s="296"/>
      <c r="E88" s="438"/>
      <c r="F88" s="440">
        <f>D88*E88</f>
        <v>0</v>
      </c>
    </row>
    <row r="89" spans="1:6" x14ac:dyDescent="0.25">
      <c r="A89" s="294" t="s">
        <v>55</v>
      </c>
      <c r="B89" s="303" t="s">
        <v>18</v>
      </c>
      <c r="C89" s="296" t="s">
        <v>79</v>
      </c>
      <c r="D89" s="296">
        <v>72</v>
      </c>
      <c r="E89" s="438"/>
      <c r="F89" s="440">
        <f>D89*E89</f>
        <v>0</v>
      </c>
    </row>
    <row r="90" spans="1:6" x14ac:dyDescent="0.25">
      <c r="A90" s="294"/>
      <c r="B90" s="303"/>
      <c r="C90" s="296"/>
      <c r="D90" s="296"/>
      <c r="E90" s="438"/>
      <c r="F90" s="440"/>
    </row>
    <row r="91" spans="1:6" ht="13" x14ac:dyDescent="0.25">
      <c r="A91" s="294"/>
      <c r="B91" s="311" t="s">
        <v>133</v>
      </c>
      <c r="C91" s="296"/>
      <c r="D91" s="296"/>
      <c r="E91" s="438"/>
      <c r="F91" s="440"/>
    </row>
    <row r="92" spans="1:6" x14ac:dyDescent="0.25">
      <c r="A92" s="294"/>
      <c r="B92" s="303"/>
      <c r="C92" s="296"/>
      <c r="D92" s="296"/>
      <c r="E92" s="438"/>
      <c r="F92" s="440"/>
    </row>
    <row r="93" spans="1:6" ht="13" x14ac:dyDescent="0.25">
      <c r="A93" s="294"/>
      <c r="B93" s="311" t="s">
        <v>56</v>
      </c>
      <c r="C93" s="296"/>
      <c r="D93" s="296"/>
      <c r="E93" s="438"/>
      <c r="F93" s="440"/>
    </row>
    <row r="94" spans="1:6" x14ac:dyDescent="0.25">
      <c r="A94" s="294"/>
      <c r="B94" s="303"/>
      <c r="C94" s="296"/>
      <c r="D94" s="296"/>
      <c r="E94" s="438"/>
      <c r="F94" s="440"/>
    </row>
    <row r="95" spans="1:6" ht="25" x14ac:dyDescent="0.25">
      <c r="A95" s="294"/>
      <c r="B95" s="304" t="s">
        <v>57</v>
      </c>
      <c r="C95" s="296"/>
      <c r="D95" s="296"/>
      <c r="E95" s="438"/>
      <c r="F95" s="440">
        <f>D95*E95</f>
        <v>0</v>
      </c>
    </row>
    <row r="96" spans="1:6" x14ac:dyDescent="0.25">
      <c r="A96" s="294"/>
      <c r="B96" s="303"/>
      <c r="C96" s="296"/>
      <c r="D96" s="296"/>
      <c r="E96" s="438"/>
      <c r="F96" s="440">
        <f>D96*E96</f>
        <v>0</v>
      </c>
    </row>
    <row r="97" spans="1:6" x14ac:dyDescent="0.25">
      <c r="A97" s="294" t="s">
        <v>80</v>
      </c>
      <c r="B97" s="303" t="s">
        <v>198</v>
      </c>
      <c r="C97" s="296" t="s">
        <v>68</v>
      </c>
      <c r="D97" s="296">
        <v>1.04</v>
      </c>
      <c r="E97" s="436"/>
      <c r="F97" s="440">
        <f>D97*E97</f>
        <v>0</v>
      </c>
    </row>
    <row r="98" spans="1:6" x14ac:dyDescent="0.25">
      <c r="A98" s="294"/>
      <c r="B98" s="303"/>
      <c r="C98" s="296"/>
      <c r="D98" s="296"/>
      <c r="E98" s="436"/>
      <c r="F98" s="440">
        <f t="shared" ref="F98:F114" si="1">D98*E98</f>
        <v>0</v>
      </c>
    </row>
    <row r="99" spans="1:6" ht="25" x14ac:dyDescent="0.25">
      <c r="A99" s="294" t="s">
        <v>349</v>
      </c>
      <c r="B99" s="336" t="s">
        <v>348</v>
      </c>
      <c r="C99" s="296" t="s">
        <v>432</v>
      </c>
      <c r="D99" s="296">
        <v>19</v>
      </c>
      <c r="E99" s="436"/>
      <c r="F99" s="440">
        <f t="shared" si="1"/>
        <v>0</v>
      </c>
    </row>
    <row r="100" spans="1:6" x14ac:dyDescent="0.25">
      <c r="A100" s="294"/>
      <c r="B100" s="303"/>
      <c r="C100" s="303"/>
      <c r="D100" s="296"/>
      <c r="E100" s="436"/>
      <c r="F100" s="440">
        <f t="shared" si="1"/>
        <v>0</v>
      </c>
    </row>
    <row r="101" spans="1:6" ht="13" x14ac:dyDescent="0.25">
      <c r="A101" s="329"/>
      <c r="B101" s="295" t="s">
        <v>350</v>
      </c>
      <c r="C101" s="296"/>
      <c r="D101" s="296"/>
      <c r="E101" s="436"/>
      <c r="F101" s="440">
        <f t="shared" si="1"/>
        <v>0</v>
      </c>
    </row>
    <row r="102" spans="1:6" x14ac:dyDescent="0.25">
      <c r="A102" s="294"/>
      <c r="B102" s="303"/>
      <c r="C102" s="296"/>
      <c r="D102" s="296"/>
      <c r="E102" s="436"/>
      <c r="F102" s="440">
        <f t="shared" si="1"/>
        <v>0</v>
      </c>
    </row>
    <row r="103" spans="1:6" ht="14.5" x14ac:dyDescent="0.25">
      <c r="A103" s="331" t="s">
        <v>352</v>
      </c>
      <c r="B103" s="309" t="s">
        <v>351</v>
      </c>
      <c r="C103" s="296" t="s">
        <v>432</v>
      </c>
      <c r="D103" s="296">
        <v>19</v>
      </c>
      <c r="E103" s="436"/>
      <c r="F103" s="440">
        <f t="shared" si="1"/>
        <v>0</v>
      </c>
    </row>
    <row r="104" spans="1:6" x14ac:dyDescent="0.25">
      <c r="A104" s="294"/>
      <c r="B104" s="304"/>
      <c r="C104" s="296"/>
      <c r="D104" s="296"/>
      <c r="E104" s="436"/>
      <c r="F104" s="440">
        <f t="shared" si="1"/>
        <v>0</v>
      </c>
    </row>
    <row r="105" spans="1:6" ht="26" x14ac:dyDescent="0.25">
      <c r="A105" s="331"/>
      <c r="B105" s="295" t="s">
        <v>353</v>
      </c>
      <c r="C105" s="296"/>
      <c r="D105" s="296"/>
      <c r="E105" s="436"/>
      <c r="F105" s="440">
        <f t="shared" si="1"/>
        <v>0</v>
      </c>
    </row>
    <row r="106" spans="1:6" ht="13" x14ac:dyDescent="0.25">
      <c r="A106" s="294"/>
      <c r="B106" s="311"/>
      <c r="C106" s="296"/>
      <c r="D106" s="341"/>
      <c r="E106" s="438"/>
      <c r="F106" s="440">
        <f t="shared" si="1"/>
        <v>0</v>
      </c>
    </row>
    <row r="107" spans="1:6" ht="30" customHeight="1" x14ac:dyDescent="0.25">
      <c r="A107" s="331" t="s">
        <v>697</v>
      </c>
      <c r="B107" s="356" t="s">
        <v>698</v>
      </c>
      <c r="C107" s="296" t="s">
        <v>432</v>
      </c>
      <c r="D107" s="296">
        <v>88</v>
      </c>
      <c r="E107" s="436"/>
      <c r="F107" s="440">
        <f t="shared" si="1"/>
        <v>0</v>
      </c>
    </row>
    <row r="108" spans="1:6" ht="13" x14ac:dyDescent="0.25">
      <c r="A108" s="294"/>
      <c r="B108" s="311"/>
      <c r="C108" s="303"/>
      <c r="D108" s="303"/>
      <c r="E108" s="436"/>
      <c r="F108" s="440">
        <f t="shared" si="1"/>
        <v>0</v>
      </c>
    </row>
    <row r="109" spans="1:6" ht="13" x14ac:dyDescent="0.25">
      <c r="A109" s="294"/>
      <c r="B109" s="295" t="s">
        <v>182</v>
      </c>
      <c r="C109" s="296"/>
      <c r="D109" s="303"/>
      <c r="E109" s="436"/>
      <c r="F109" s="440">
        <f t="shared" si="1"/>
        <v>0</v>
      </c>
    </row>
    <row r="110" spans="1:6" ht="13" x14ac:dyDescent="0.25">
      <c r="A110" s="294"/>
      <c r="B110" s="375"/>
      <c r="C110" s="296"/>
      <c r="D110" s="296"/>
      <c r="E110" s="436"/>
      <c r="F110" s="440">
        <f t="shared" si="1"/>
        <v>0</v>
      </c>
    </row>
    <row r="111" spans="1:6" ht="13" x14ac:dyDescent="0.25">
      <c r="A111" s="294"/>
      <c r="B111" s="295" t="s">
        <v>360</v>
      </c>
      <c r="C111" s="296"/>
      <c r="D111" s="296"/>
      <c r="E111" s="436"/>
      <c r="F111" s="440"/>
    </row>
    <row r="112" spans="1:6" ht="37.5" x14ac:dyDescent="0.25">
      <c r="A112" s="294" t="s">
        <v>356</v>
      </c>
      <c r="B112" s="309" t="s">
        <v>357</v>
      </c>
      <c r="C112" s="296" t="s">
        <v>79</v>
      </c>
      <c r="D112" s="296">
        <v>21</v>
      </c>
      <c r="E112" s="436"/>
      <c r="F112" s="440">
        <f t="shared" si="1"/>
        <v>0</v>
      </c>
    </row>
    <row r="113" spans="1:6" x14ac:dyDescent="0.25">
      <c r="A113" s="294"/>
      <c r="B113" s="309"/>
      <c r="C113" s="296"/>
      <c r="D113" s="296"/>
      <c r="E113" s="436"/>
      <c r="F113" s="440">
        <f t="shared" si="1"/>
        <v>0</v>
      </c>
    </row>
    <row r="114" spans="1:6" ht="37.5" x14ac:dyDescent="0.25">
      <c r="A114" s="294" t="s">
        <v>358</v>
      </c>
      <c r="B114" s="309" t="s">
        <v>359</v>
      </c>
      <c r="C114" s="296" t="s">
        <v>79</v>
      </c>
      <c r="D114" s="296">
        <v>27</v>
      </c>
      <c r="E114" s="438"/>
      <c r="F114" s="440">
        <f t="shared" si="1"/>
        <v>0</v>
      </c>
    </row>
    <row r="115" spans="1:6" x14ac:dyDescent="0.25">
      <c r="A115" s="294"/>
      <c r="B115" s="309"/>
      <c r="C115" s="296"/>
      <c r="D115" s="296"/>
      <c r="E115" s="438"/>
      <c r="F115" s="440"/>
    </row>
    <row r="116" spans="1:6" x14ac:dyDescent="0.25">
      <c r="A116" s="294"/>
      <c r="B116" s="309"/>
      <c r="C116" s="296"/>
      <c r="D116" s="296"/>
      <c r="E116" s="438"/>
      <c r="F116" s="440"/>
    </row>
    <row r="117" spans="1:6" ht="13" x14ac:dyDescent="0.3">
      <c r="A117" s="306"/>
      <c r="B117" s="374"/>
      <c r="C117" s="307"/>
      <c r="D117" s="326"/>
      <c r="E117" s="438"/>
      <c r="F117" s="440"/>
    </row>
    <row r="118" spans="1:6" ht="13" thickBot="1" x14ac:dyDescent="0.3">
      <c r="A118" s="320"/>
      <c r="B118" s="321"/>
      <c r="C118" s="322"/>
      <c r="D118" s="322" t="s">
        <v>119</v>
      </c>
      <c r="E118" s="685"/>
      <c r="F118" s="443">
        <f>SUM(F81:F117)</f>
        <v>0</v>
      </c>
    </row>
    <row r="119" spans="1:6" ht="26.5" thickBot="1" x14ac:dyDescent="0.3">
      <c r="A119" s="800" t="s">
        <v>72</v>
      </c>
      <c r="B119" s="801" t="s">
        <v>73</v>
      </c>
      <c r="C119" s="801" t="s">
        <v>74</v>
      </c>
      <c r="D119" s="801" t="s">
        <v>75</v>
      </c>
      <c r="E119" s="802" t="s">
        <v>1440</v>
      </c>
      <c r="F119" s="803" t="s">
        <v>1441</v>
      </c>
    </row>
    <row r="120" spans="1:6" ht="13" x14ac:dyDescent="0.3">
      <c r="A120" s="306"/>
      <c r="B120" s="307"/>
      <c r="C120" s="307"/>
      <c r="D120" s="307"/>
      <c r="E120" s="686"/>
      <c r="F120" s="695"/>
    </row>
    <row r="121" spans="1:6" ht="13" x14ac:dyDescent="0.25">
      <c r="A121" s="294"/>
      <c r="B121" s="295" t="s">
        <v>361</v>
      </c>
      <c r="C121" s="296"/>
      <c r="D121" s="326"/>
      <c r="E121" s="438"/>
      <c r="F121" s="440"/>
    </row>
    <row r="122" spans="1:6" ht="13" x14ac:dyDescent="0.25">
      <c r="A122" s="294"/>
      <c r="B122" s="375"/>
      <c r="C122" s="296"/>
      <c r="D122" s="326"/>
      <c r="E122" s="438"/>
      <c r="F122" s="440"/>
    </row>
    <row r="123" spans="1:6" ht="62.5" x14ac:dyDescent="0.25">
      <c r="A123" s="294" t="s">
        <v>363</v>
      </c>
      <c r="B123" s="309" t="s">
        <v>362</v>
      </c>
      <c r="C123" s="296" t="s">
        <v>79</v>
      </c>
      <c r="D123" s="326">
        <v>87</v>
      </c>
      <c r="E123" s="438"/>
      <c r="F123" s="440">
        <f>D123*E123</f>
        <v>0</v>
      </c>
    </row>
    <row r="124" spans="1:6" x14ac:dyDescent="0.25">
      <c r="A124" s="294"/>
      <c r="B124" s="309"/>
      <c r="C124" s="296"/>
      <c r="D124" s="296"/>
      <c r="E124" s="438"/>
      <c r="F124" s="440">
        <f>D124*E124</f>
        <v>0</v>
      </c>
    </row>
    <row r="125" spans="1:6" ht="62.5" x14ac:dyDescent="0.25">
      <c r="A125" s="294" t="s">
        <v>364</v>
      </c>
      <c r="B125" s="309" t="s">
        <v>365</v>
      </c>
      <c r="C125" s="296" t="s">
        <v>79</v>
      </c>
      <c r="D125" s="296">
        <v>63</v>
      </c>
      <c r="E125" s="436"/>
      <c r="F125" s="440">
        <f>D125*E125</f>
        <v>0</v>
      </c>
    </row>
    <row r="126" spans="1:6" ht="13" x14ac:dyDescent="0.25">
      <c r="A126" s="294"/>
      <c r="B126" s="311"/>
      <c r="C126" s="296"/>
      <c r="D126" s="296"/>
      <c r="E126" s="436"/>
      <c r="F126" s="440">
        <f>D126*E126</f>
        <v>0</v>
      </c>
    </row>
    <row r="127" spans="1:6" ht="13" x14ac:dyDescent="0.25">
      <c r="A127" s="294"/>
      <c r="B127" s="295" t="s">
        <v>183</v>
      </c>
      <c r="C127" s="296"/>
      <c r="D127" s="296"/>
      <c r="E127" s="436"/>
      <c r="F127" s="440">
        <f t="shared" ref="F127:F158" si="2">D127*E127</f>
        <v>0</v>
      </c>
    </row>
    <row r="128" spans="1:6" ht="13" x14ac:dyDescent="0.25">
      <c r="A128" s="294"/>
      <c r="B128" s="375"/>
      <c r="C128" s="296"/>
      <c r="D128" s="296"/>
      <c r="E128" s="436"/>
      <c r="F128" s="440">
        <f t="shared" si="2"/>
        <v>0</v>
      </c>
    </row>
    <row r="129" spans="1:6" ht="13" x14ac:dyDescent="0.25">
      <c r="A129" s="331"/>
      <c r="B129" s="295" t="s">
        <v>368</v>
      </c>
      <c r="C129" s="296"/>
      <c r="D129" s="296"/>
      <c r="E129" s="436"/>
      <c r="F129" s="440">
        <f t="shared" si="2"/>
        <v>0</v>
      </c>
    </row>
    <row r="130" spans="1:6" ht="13" x14ac:dyDescent="0.3">
      <c r="A130" s="294"/>
      <c r="B130" s="374"/>
      <c r="C130" s="296"/>
      <c r="D130" s="296"/>
      <c r="E130" s="438"/>
      <c r="F130" s="440">
        <f t="shared" si="2"/>
        <v>0</v>
      </c>
    </row>
    <row r="131" spans="1:6" ht="37.5" x14ac:dyDescent="0.25">
      <c r="A131" s="294"/>
      <c r="B131" s="304" t="s">
        <v>181</v>
      </c>
      <c r="C131" s="41"/>
      <c r="D131" s="41"/>
      <c r="E131" s="438"/>
      <c r="F131" s="440">
        <f t="shared" si="2"/>
        <v>0</v>
      </c>
    </row>
    <row r="132" spans="1:6" x14ac:dyDescent="0.25">
      <c r="A132" s="294"/>
      <c r="B132" s="43"/>
      <c r="C132" s="41"/>
      <c r="D132" s="41"/>
      <c r="E132" s="438"/>
      <c r="F132" s="440">
        <f t="shared" si="2"/>
        <v>0</v>
      </c>
    </row>
    <row r="133" spans="1:6" x14ac:dyDescent="0.25">
      <c r="A133" s="294" t="s">
        <v>366</v>
      </c>
      <c r="B133" s="303" t="s">
        <v>367</v>
      </c>
      <c r="C133" s="296" t="s">
        <v>66</v>
      </c>
      <c r="D133" s="41">
        <v>32</v>
      </c>
      <c r="E133" s="438"/>
      <c r="F133" s="440">
        <f t="shared" si="2"/>
        <v>0</v>
      </c>
    </row>
    <row r="134" spans="1:6" x14ac:dyDescent="0.25">
      <c r="A134" s="294"/>
      <c r="B134" s="339"/>
      <c r="C134" s="41"/>
      <c r="D134" s="41"/>
      <c r="E134" s="438"/>
      <c r="F134" s="440">
        <f t="shared" si="2"/>
        <v>0</v>
      </c>
    </row>
    <row r="135" spans="1:6" ht="13" x14ac:dyDescent="0.25">
      <c r="A135" s="294"/>
      <c r="B135" s="295" t="s">
        <v>184</v>
      </c>
      <c r="C135" s="296"/>
      <c r="D135" s="296"/>
      <c r="E135" s="684"/>
      <c r="F135" s="440">
        <f t="shared" si="2"/>
        <v>0</v>
      </c>
    </row>
    <row r="136" spans="1:6" ht="13" x14ac:dyDescent="0.25">
      <c r="A136" s="294"/>
      <c r="B136" s="295"/>
      <c r="C136" s="296"/>
      <c r="D136" s="296"/>
      <c r="E136" s="438"/>
      <c r="F136" s="440">
        <f t="shared" si="2"/>
        <v>0</v>
      </c>
    </row>
    <row r="137" spans="1:6" ht="50" x14ac:dyDescent="0.25">
      <c r="A137" s="294" t="s">
        <v>424</v>
      </c>
      <c r="B137" s="303" t="s">
        <v>687</v>
      </c>
      <c r="C137" s="296" t="s">
        <v>79</v>
      </c>
      <c r="D137" s="272">
        <v>45</v>
      </c>
      <c r="E137" s="438"/>
      <c r="F137" s="440">
        <f t="shared" si="2"/>
        <v>0</v>
      </c>
    </row>
    <row r="138" spans="1:6" x14ac:dyDescent="0.25">
      <c r="A138" s="294"/>
      <c r="B138" s="303"/>
      <c r="C138" s="296"/>
      <c r="D138" s="41"/>
      <c r="E138" s="438"/>
      <c r="F138" s="440">
        <f t="shared" si="2"/>
        <v>0</v>
      </c>
    </row>
    <row r="139" spans="1:6" ht="54.65" customHeight="1" x14ac:dyDescent="0.25">
      <c r="A139" s="294" t="s">
        <v>425</v>
      </c>
      <c r="B139" s="356" t="s">
        <v>688</v>
      </c>
      <c r="C139" s="296" t="s">
        <v>79</v>
      </c>
      <c r="D139" s="296">
        <v>78</v>
      </c>
      <c r="E139" s="438"/>
      <c r="F139" s="440">
        <f t="shared" si="2"/>
        <v>0</v>
      </c>
    </row>
    <row r="140" spans="1:6" x14ac:dyDescent="0.25">
      <c r="A140" s="294"/>
      <c r="B140" s="303"/>
      <c r="C140" s="296"/>
      <c r="D140" s="341"/>
      <c r="E140" s="438"/>
      <c r="F140" s="440">
        <f t="shared" si="2"/>
        <v>0</v>
      </c>
    </row>
    <row r="141" spans="1:6" ht="13" x14ac:dyDescent="0.3">
      <c r="A141" s="306"/>
      <c r="B141" s="295" t="s">
        <v>388</v>
      </c>
      <c r="C141" s="307"/>
      <c r="D141" s="296"/>
      <c r="E141" s="438"/>
      <c r="F141" s="440">
        <f t="shared" si="2"/>
        <v>0</v>
      </c>
    </row>
    <row r="142" spans="1:6" ht="13" x14ac:dyDescent="0.3">
      <c r="A142" s="306"/>
      <c r="B142" s="295"/>
      <c r="C142" s="307"/>
      <c r="D142" s="296"/>
      <c r="E142" s="436"/>
      <c r="F142" s="440">
        <f t="shared" si="2"/>
        <v>0</v>
      </c>
    </row>
    <row r="143" spans="1:6" ht="112.5" x14ac:dyDescent="0.25">
      <c r="A143" s="294" t="s">
        <v>389</v>
      </c>
      <c r="B143" s="303" t="s">
        <v>916</v>
      </c>
      <c r="C143" s="296" t="s">
        <v>79</v>
      </c>
      <c r="D143" s="272">
        <v>49</v>
      </c>
      <c r="E143" s="436"/>
      <c r="F143" s="440">
        <f t="shared" si="2"/>
        <v>0</v>
      </c>
    </row>
    <row r="144" spans="1:6" x14ac:dyDescent="0.25">
      <c r="A144" s="294"/>
      <c r="B144" s="303"/>
      <c r="C144" s="296"/>
      <c r="D144" s="272"/>
      <c r="E144" s="436"/>
      <c r="F144" s="440"/>
    </row>
    <row r="145" spans="1:6" x14ac:dyDescent="0.25">
      <c r="A145" s="294"/>
      <c r="B145" s="303"/>
      <c r="C145" s="296"/>
      <c r="D145" s="272"/>
      <c r="E145" s="436"/>
      <c r="F145" s="440"/>
    </row>
    <row r="146" spans="1:6" ht="13" thickBot="1" x14ac:dyDescent="0.3">
      <c r="A146" s="320"/>
      <c r="B146" s="321"/>
      <c r="C146" s="322"/>
      <c r="D146" s="322" t="s">
        <v>119</v>
      </c>
      <c r="E146" s="685"/>
      <c r="F146" s="443">
        <f>SUM(F123:F143)</f>
        <v>0</v>
      </c>
    </row>
    <row r="147" spans="1:6" ht="26.5" thickBot="1" x14ac:dyDescent="0.3">
      <c r="A147" s="800" t="s">
        <v>72</v>
      </c>
      <c r="B147" s="801" t="s">
        <v>73</v>
      </c>
      <c r="C147" s="801" t="s">
        <v>74</v>
      </c>
      <c r="D147" s="801" t="s">
        <v>75</v>
      </c>
      <c r="E147" s="802" t="s">
        <v>1440</v>
      </c>
      <c r="F147" s="803" t="s">
        <v>1441</v>
      </c>
    </row>
    <row r="148" spans="1:6" ht="13" x14ac:dyDescent="0.3">
      <c r="A148" s="306"/>
      <c r="B148" s="374"/>
      <c r="C148" s="307"/>
      <c r="D148" s="296"/>
      <c r="E148" s="436"/>
      <c r="F148" s="440">
        <f t="shared" si="2"/>
        <v>0</v>
      </c>
    </row>
    <row r="149" spans="1:6" ht="13" x14ac:dyDescent="0.3">
      <c r="A149" s="306"/>
      <c r="B149" s="295" t="s">
        <v>188</v>
      </c>
      <c r="C149" s="307"/>
      <c r="D149" s="296"/>
      <c r="E149" s="436"/>
      <c r="F149" s="440">
        <f t="shared" si="2"/>
        <v>0</v>
      </c>
    </row>
    <row r="150" spans="1:6" ht="13" x14ac:dyDescent="0.3">
      <c r="A150" s="306"/>
      <c r="B150" s="295"/>
      <c r="C150" s="307"/>
      <c r="D150" s="296"/>
      <c r="E150" s="436"/>
      <c r="F150" s="440">
        <f t="shared" si="2"/>
        <v>0</v>
      </c>
    </row>
    <row r="151" spans="1:6" ht="50" x14ac:dyDescent="0.25">
      <c r="A151" s="294" t="s">
        <v>187</v>
      </c>
      <c r="B151" s="303" t="s">
        <v>369</v>
      </c>
      <c r="C151" s="296" t="s">
        <v>79</v>
      </c>
      <c r="D151" s="296">
        <v>38</v>
      </c>
      <c r="E151" s="436"/>
      <c r="F151" s="440">
        <f t="shared" si="2"/>
        <v>0</v>
      </c>
    </row>
    <row r="152" spans="1:6" x14ac:dyDescent="0.25">
      <c r="A152" s="294"/>
      <c r="B152" s="327"/>
      <c r="C152" s="296"/>
      <c r="D152" s="296"/>
      <c r="E152" s="436"/>
      <c r="F152" s="440">
        <f t="shared" si="2"/>
        <v>0</v>
      </c>
    </row>
    <row r="153" spans="1:6" ht="37.5" x14ac:dyDescent="0.25">
      <c r="A153" s="294" t="s">
        <v>189</v>
      </c>
      <c r="B153" s="303" t="s">
        <v>376</v>
      </c>
      <c r="C153" s="296" t="s">
        <v>79</v>
      </c>
      <c r="D153" s="296">
        <v>38</v>
      </c>
      <c r="E153" s="436"/>
      <c r="F153" s="440">
        <f t="shared" si="2"/>
        <v>0</v>
      </c>
    </row>
    <row r="154" spans="1:6" x14ac:dyDescent="0.25">
      <c r="A154" s="294"/>
      <c r="B154" s="327"/>
      <c r="C154" s="296"/>
      <c r="D154" s="296"/>
      <c r="E154" s="436"/>
      <c r="F154" s="440">
        <f t="shared" si="2"/>
        <v>0</v>
      </c>
    </row>
    <row r="155" spans="1:6" ht="37.5" x14ac:dyDescent="0.25">
      <c r="A155" s="294" t="s">
        <v>854</v>
      </c>
      <c r="B155" s="303" t="s">
        <v>883</v>
      </c>
      <c r="C155" s="296" t="s">
        <v>79</v>
      </c>
      <c r="D155" s="296">
        <v>24</v>
      </c>
      <c r="E155" s="436"/>
      <c r="F155" s="440">
        <f t="shared" si="2"/>
        <v>0</v>
      </c>
    </row>
    <row r="156" spans="1:6" x14ac:dyDescent="0.25">
      <c r="A156" s="294"/>
      <c r="B156" s="327"/>
      <c r="C156" s="296"/>
      <c r="D156" s="296"/>
      <c r="E156" s="436"/>
      <c r="F156" s="440">
        <f t="shared" si="2"/>
        <v>0</v>
      </c>
    </row>
    <row r="157" spans="1:6" ht="13" x14ac:dyDescent="0.25">
      <c r="A157" s="294"/>
      <c r="B157" s="295" t="s">
        <v>434</v>
      </c>
      <c r="C157" s="296"/>
      <c r="D157" s="296"/>
      <c r="E157" s="436"/>
      <c r="F157" s="440">
        <f t="shared" si="2"/>
        <v>0</v>
      </c>
    </row>
    <row r="158" spans="1:6" x14ac:dyDescent="0.25">
      <c r="A158" s="294"/>
      <c r="B158" s="303"/>
      <c r="C158" s="296"/>
      <c r="D158" s="296"/>
      <c r="E158" s="439"/>
      <c r="F158" s="440">
        <f t="shared" si="2"/>
        <v>0</v>
      </c>
    </row>
    <row r="159" spans="1:6" ht="13" x14ac:dyDescent="0.25">
      <c r="A159" s="294"/>
      <c r="B159" s="295" t="s">
        <v>194</v>
      </c>
      <c r="C159" s="296"/>
      <c r="D159" s="296"/>
      <c r="E159" s="439"/>
      <c r="F159" s="440">
        <f>D159*E159</f>
        <v>0</v>
      </c>
    </row>
    <row r="160" spans="1:6" x14ac:dyDescent="0.25">
      <c r="A160" s="294"/>
      <c r="B160" s="303"/>
      <c r="C160" s="296"/>
      <c r="D160" s="296"/>
      <c r="E160" s="439"/>
      <c r="F160" s="440">
        <f>D160*E160</f>
        <v>0</v>
      </c>
    </row>
    <row r="161" spans="1:6" ht="75" x14ac:dyDescent="0.25">
      <c r="A161" s="294" t="s">
        <v>379</v>
      </c>
      <c r="B161" s="376" t="s">
        <v>699</v>
      </c>
      <c r="C161" s="296" t="s">
        <v>294</v>
      </c>
      <c r="D161" s="272">
        <v>4</v>
      </c>
      <c r="E161" s="442"/>
      <c r="F161" s="440">
        <f>D161*E161</f>
        <v>0</v>
      </c>
    </row>
    <row r="162" spans="1:6" x14ac:dyDescent="0.25">
      <c r="A162" s="331"/>
      <c r="B162" s="309"/>
      <c r="C162" s="296"/>
      <c r="D162" s="296"/>
      <c r="E162" s="441"/>
      <c r="F162" s="440">
        <f t="shared" ref="F162:F174" si="3">D162*E162</f>
        <v>0</v>
      </c>
    </row>
    <row r="163" spans="1:6" ht="13" x14ac:dyDescent="0.25">
      <c r="A163" s="294"/>
      <c r="B163" s="295" t="s">
        <v>193</v>
      </c>
      <c r="C163" s="296"/>
      <c r="D163" s="296"/>
      <c r="E163" s="441"/>
      <c r="F163" s="440">
        <f t="shared" si="3"/>
        <v>0</v>
      </c>
    </row>
    <row r="164" spans="1:6" x14ac:dyDescent="0.25">
      <c r="A164" s="294"/>
      <c r="B164" s="304"/>
      <c r="C164" s="296"/>
      <c r="D164" s="296"/>
      <c r="E164" s="441"/>
      <c r="F164" s="440">
        <f t="shared" si="3"/>
        <v>0</v>
      </c>
    </row>
    <row r="165" spans="1:6" ht="62.5" x14ac:dyDescent="0.25">
      <c r="A165" s="294" t="s">
        <v>387</v>
      </c>
      <c r="B165" s="303" t="s">
        <v>811</v>
      </c>
      <c r="C165" s="296" t="s">
        <v>294</v>
      </c>
      <c r="D165" s="296">
        <v>2</v>
      </c>
      <c r="E165" s="441"/>
      <c r="F165" s="440">
        <f t="shared" si="3"/>
        <v>0</v>
      </c>
    </row>
    <row r="166" spans="1:6" ht="13" x14ac:dyDescent="0.3">
      <c r="A166" s="306"/>
      <c r="B166" s="307"/>
      <c r="C166" s="307"/>
      <c r="D166" s="296"/>
      <c r="E166" s="441"/>
      <c r="F166" s="440">
        <f t="shared" si="3"/>
        <v>0</v>
      </c>
    </row>
    <row r="167" spans="1:6" ht="62.5" x14ac:dyDescent="0.25">
      <c r="A167" s="294" t="s">
        <v>445</v>
      </c>
      <c r="B167" s="303" t="s">
        <v>689</v>
      </c>
      <c r="C167" s="296" t="s">
        <v>294</v>
      </c>
      <c r="D167" s="296">
        <v>2</v>
      </c>
      <c r="E167" s="441"/>
      <c r="F167" s="440">
        <f t="shared" si="3"/>
        <v>0</v>
      </c>
    </row>
    <row r="168" spans="1:6" x14ac:dyDescent="0.25">
      <c r="A168" s="331"/>
      <c r="B168" s="309"/>
      <c r="C168" s="296"/>
      <c r="D168" s="296"/>
      <c r="E168" s="441"/>
      <c r="F168" s="440">
        <f t="shared" si="3"/>
        <v>0</v>
      </c>
    </row>
    <row r="169" spans="1:6" ht="13" x14ac:dyDescent="0.25">
      <c r="A169" s="331"/>
      <c r="B169" s="295" t="s">
        <v>171</v>
      </c>
      <c r="C169" s="296"/>
      <c r="D169" s="296"/>
      <c r="E169" s="441"/>
      <c r="F169" s="440">
        <f t="shared" si="3"/>
        <v>0</v>
      </c>
    </row>
    <row r="170" spans="1:6" x14ac:dyDescent="0.25">
      <c r="A170" s="331"/>
      <c r="B170" s="304"/>
      <c r="C170" s="296"/>
      <c r="D170" s="296"/>
      <c r="E170" s="441"/>
      <c r="F170" s="440">
        <f t="shared" si="3"/>
        <v>0</v>
      </c>
    </row>
    <row r="171" spans="1:6" ht="25" x14ac:dyDescent="0.25">
      <c r="A171" s="331" t="s">
        <v>1134</v>
      </c>
      <c r="B171" s="376" t="s">
        <v>690</v>
      </c>
      <c r="C171" s="296" t="s">
        <v>294</v>
      </c>
      <c r="D171" s="296">
        <v>12</v>
      </c>
      <c r="E171" s="441"/>
      <c r="F171" s="440">
        <f t="shared" si="3"/>
        <v>0</v>
      </c>
    </row>
    <row r="172" spans="1:6" x14ac:dyDescent="0.25">
      <c r="A172" s="331"/>
      <c r="B172" s="376"/>
      <c r="C172" s="296"/>
      <c r="D172" s="296"/>
      <c r="E172" s="441"/>
      <c r="F172" s="440">
        <f t="shared" si="3"/>
        <v>0</v>
      </c>
    </row>
    <row r="173" spans="1:6" ht="25" x14ac:dyDescent="0.25">
      <c r="A173" s="331" t="s">
        <v>1135</v>
      </c>
      <c r="B173" s="303" t="s">
        <v>691</v>
      </c>
      <c r="C173" s="296" t="s">
        <v>79</v>
      </c>
      <c r="D173" s="296">
        <v>16</v>
      </c>
      <c r="E173" s="441"/>
      <c r="F173" s="440">
        <f t="shared" si="3"/>
        <v>0</v>
      </c>
    </row>
    <row r="174" spans="1:6" ht="13" x14ac:dyDescent="0.3">
      <c r="A174" s="331"/>
      <c r="B174" s="304"/>
      <c r="C174" s="296"/>
      <c r="D174" s="296"/>
      <c r="E174" s="642"/>
      <c r="F174" s="440">
        <f t="shared" si="3"/>
        <v>0</v>
      </c>
    </row>
    <row r="175" spans="1:6" ht="13" x14ac:dyDescent="0.3">
      <c r="A175" s="294"/>
      <c r="B175" s="336"/>
      <c r="C175" s="296"/>
      <c r="D175" s="296"/>
      <c r="E175" s="686"/>
      <c r="F175" s="440"/>
    </row>
    <row r="176" spans="1:6" ht="13" thickBot="1" x14ac:dyDescent="0.3">
      <c r="A176" s="320"/>
      <c r="B176" s="321"/>
      <c r="C176" s="322"/>
      <c r="D176" s="322" t="s">
        <v>119</v>
      </c>
      <c r="E176" s="685"/>
      <c r="F176" s="443">
        <f>SUM(F150:F175)</f>
        <v>0</v>
      </c>
    </row>
    <row r="177" spans="1:6" ht="26.5" thickBot="1" x14ac:dyDescent="0.3">
      <c r="A177" s="800" t="s">
        <v>72</v>
      </c>
      <c r="B177" s="801" t="s">
        <v>73</v>
      </c>
      <c r="C177" s="801" t="s">
        <v>74</v>
      </c>
      <c r="D177" s="801" t="s">
        <v>75</v>
      </c>
      <c r="E177" s="802" t="s">
        <v>1440</v>
      </c>
      <c r="F177" s="803" t="s">
        <v>1441</v>
      </c>
    </row>
    <row r="178" spans="1:6" ht="13" x14ac:dyDescent="0.3">
      <c r="A178" s="294"/>
      <c r="B178" s="336"/>
      <c r="C178" s="296"/>
      <c r="D178" s="296"/>
      <c r="E178" s="686"/>
      <c r="F178" s="440">
        <f>D178*E178</f>
        <v>0</v>
      </c>
    </row>
    <row r="179" spans="1:6" ht="50" x14ac:dyDescent="0.25">
      <c r="A179" s="331" t="s">
        <v>1136</v>
      </c>
      <c r="B179" s="303" t="s">
        <v>1160</v>
      </c>
      <c r="C179" s="296" t="s">
        <v>67</v>
      </c>
      <c r="D179" s="296">
        <v>1</v>
      </c>
      <c r="E179" s="441"/>
      <c r="F179" s="440">
        <f t="shared" ref="F179:F187" si="4">D179*E179</f>
        <v>0</v>
      </c>
    </row>
    <row r="180" spans="1:6" x14ac:dyDescent="0.25">
      <c r="A180" s="294"/>
      <c r="B180" s="376"/>
      <c r="C180" s="296"/>
      <c r="D180" s="296"/>
      <c r="E180" s="441"/>
      <c r="F180" s="440">
        <f t="shared" si="4"/>
        <v>0</v>
      </c>
    </row>
    <row r="181" spans="1:6" ht="62.5" x14ac:dyDescent="0.25">
      <c r="A181" s="331" t="s">
        <v>1143</v>
      </c>
      <c r="B181" s="376" t="s">
        <v>1161</v>
      </c>
      <c r="C181" s="296" t="s">
        <v>79</v>
      </c>
      <c r="D181" s="272">
        <v>96</v>
      </c>
      <c r="E181" s="442"/>
      <c r="F181" s="440">
        <f t="shared" si="4"/>
        <v>0</v>
      </c>
    </row>
    <row r="182" spans="1:6" x14ac:dyDescent="0.25">
      <c r="A182" s="294"/>
      <c r="B182" s="339"/>
      <c r="C182" s="296"/>
      <c r="D182" s="296"/>
      <c r="E182" s="442"/>
      <c r="F182" s="440">
        <f t="shared" si="4"/>
        <v>0</v>
      </c>
    </row>
    <row r="183" spans="1:6" ht="13" x14ac:dyDescent="0.25">
      <c r="A183" s="294"/>
      <c r="B183" s="357" t="s">
        <v>692</v>
      </c>
      <c r="C183" s="296"/>
      <c r="D183" s="296"/>
      <c r="E183" s="442"/>
      <c r="F183" s="440">
        <f t="shared" si="4"/>
        <v>0</v>
      </c>
    </row>
    <row r="184" spans="1:6" x14ac:dyDescent="0.25">
      <c r="A184" s="331"/>
      <c r="B184" s="336"/>
      <c r="C184" s="296"/>
      <c r="D184" s="296"/>
      <c r="E184" s="441"/>
      <c r="F184" s="440">
        <f t="shared" si="4"/>
        <v>0</v>
      </c>
    </row>
    <row r="185" spans="1:6" ht="112.5" x14ac:dyDescent="0.25">
      <c r="A185" s="331" t="s">
        <v>1154</v>
      </c>
      <c r="B185" s="336" t="s">
        <v>1162</v>
      </c>
      <c r="C185" s="296" t="s">
        <v>1103</v>
      </c>
      <c r="D185" s="296">
        <v>1</v>
      </c>
      <c r="E185" s="441"/>
      <c r="F185" s="440">
        <f t="shared" si="4"/>
        <v>0</v>
      </c>
    </row>
    <row r="186" spans="1:6" x14ac:dyDescent="0.25">
      <c r="A186" s="331"/>
      <c r="B186" s="336"/>
      <c r="C186" s="296"/>
      <c r="D186" s="296"/>
      <c r="E186" s="441"/>
      <c r="F186" s="440">
        <f t="shared" si="4"/>
        <v>0</v>
      </c>
    </row>
    <row r="187" spans="1:6" ht="25" x14ac:dyDescent="0.25">
      <c r="A187" s="331" t="s">
        <v>1163</v>
      </c>
      <c r="B187" s="303" t="s">
        <v>812</v>
      </c>
      <c r="C187" s="296" t="s">
        <v>67</v>
      </c>
      <c r="D187" s="296">
        <v>1</v>
      </c>
      <c r="E187" s="442"/>
      <c r="F187" s="440">
        <f t="shared" si="4"/>
        <v>0</v>
      </c>
    </row>
    <row r="188" spans="1:6" x14ac:dyDescent="0.25">
      <c r="A188" s="294"/>
      <c r="B188" s="303"/>
      <c r="C188" s="296"/>
      <c r="D188" s="296"/>
      <c r="E188" s="441"/>
      <c r="F188" s="440"/>
    </row>
    <row r="189" spans="1:6" ht="13" x14ac:dyDescent="0.3">
      <c r="A189" s="377"/>
      <c r="B189" s="295" t="s">
        <v>693</v>
      </c>
      <c r="C189" s="307"/>
      <c r="D189" s="307"/>
      <c r="E189" s="441"/>
      <c r="F189" s="440">
        <f>D189*E189</f>
        <v>0</v>
      </c>
    </row>
    <row r="190" spans="1:6" ht="13" x14ac:dyDescent="0.3">
      <c r="A190" s="294"/>
      <c r="B190" s="307"/>
      <c r="C190" s="307"/>
      <c r="D190" s="307"/>
      <c r="E190" s="441"/>
      <c r="F190" s="440">
        <f>D190*E190</f>
        <v>0</v>
      </c>
    </row>
    <row r="191" spans="1:6" ht="62.5" x14ac:dyDescent="0.25">
      <c r="A191" s="331" t="s">
        <v>1164</v>
      </c>
      <c r="B191" s="303" t="s">
        <v>884</v>
      </c>
      <c r="C191" s="296" t="s">
        <v>294</v>
      </c>
      <c r="D191" s="296">
        <v>4</v>
      </c>
      <c r="E191" s="441"/>
      <c r="F191" s="440">
        <f>D191*E191</f>
        <v>0</v>
      </c>
    </row>
    <row r="192" spans="1:6" ht="13" x14ac:dyDescent="0.3">
      <c r="A192" s="306"/>
      <c r="B192" s="307"/>
      <c r="C192" s="307"/>
      <c r="D192" s="307"/>
      <c r="E192" s="442"/>
      <c r="F192" s="695"/>
    </row>
    <row r="193" spans="1:6" ht="13" x14ac:dyDescent="0.25">
      <c r="A193" s="377"/>
      <c r="B193" s="295" t="s">
        <v>246</v>
      </c>
      <c r="C193" s="296"/>
      <c r="D193" s="296"/>
      <c r="E193" s="441"/>
      <c r="F193" s="440">
        <f>D193*E193</f>
        <v>0</v>
      </c>
    </row>
    <row r="194" spans="1:6" ht="13" x14ac:dyDescent="0.25">
      <c r="A194" s="377"/>
      <c r="B194" s="295"/>
      <c r="C194" s="296"/>
      <c r="D194" s="296"/>
      <c r="E194" s="441"/>
      <c r="F194" s="440"/>
    </row>
    <row r="195" spans="1:6" ht="75" x14ac:dyDescent="0.25">
      <c r="A195" s="331" t="s">
        <v>1165</v>
      </c>
      <c r="B195" s="303" t="s">
        <v>813</v>
      </c>
      <c r="C195" s="296" t="s">
        <v>67</v>
      </c>
      <c r="D195" s="296">
        <v>1</v>
      </c>
      <c r="E195" s="441"/>
      <c r="F195" s="440">
        <f>D195*E195</f>
        <v>0</v>
      </c>
    </row>
    <row r="196" spans="1:6" ht="13" x14ac:dyDescent="0.3">
      <c r="A196" s="306"/>
      <c r="B196" s="303"/>
      <c r="C196" s="296"/>
      <c r="D196" s="296"/>
      <c r="E196" s="442"/>
      <c r="F196" s="440">
        <f>D196*E196</f>
        <v>0</v>
      </c>
    </row>
    <row r="197" spans="1:6" ht="50" x14ac:dyDescent="0.25">
      <c r="A197" s="331" t="s">
        <v>1166</v>
      </c>
      <c r="B197" s="303" t="s">
        <v>694</v>
      </c>
      <c r="C197" s="296" t="s">
        <v>67</v>
      </c>
      <c r="D197" s="296">
        <v>1</v>
      </c>
      <c r="E197" s="442"/>
      <c r="F197" s="440">
        <f>D197*E197</f>
        <v>0</v>
      </c>
    </row>
    <row r="198" spans="1:6" ht="13" x14ac:dyDescent="0.3">
      <c r="A198" s="294"/>
      <c r="B198" s="303"/>
      <c r="C198" s="296"/>
      <c r="D198" s="296"/>
      <c r="E198" s="686"/>
      <c r="F198" s="440"/>
    </row>
    <row r="199" spans="1:6" x14ac:dyDescent="0.25">
      <c r="A199" s="294"/>
      <c r="B199" s="304"/>
      <c r="C199" s="296"/>
      <c r="D199" s="296"/>
      <c r="E199" s="436"/>
      <c r="F199" s="440"/>
    </row>
    <row r="200" spans="1:6" ht="13" thickBot="1" x14ac:dyDescent="0.3">
      <c r="A200" s="320"/>
      <c r="B200" s="321"/>
      <c r="C200" s="322"/>
      <c r="D200" s="322" t="s">
        <v>119</v>
      </c>
      <c r="E200" s="685"/>
      <c r="F200" s="443">
        <f>SUM(F178:F199)</f>
        <v>0</v>
      </c>
    </row>
    <row r="201" spans="1:6" ht="26.5" thickBot="1" x14ac:dyDescent="0.3">
      <c r="A201" s="800" t="s">
        <v>72</v>
      </c>
      <c r="B201" s="801" t="s">
        <v>73</v>
      </c>
      <c r="C201" s="801" t="s">
        <v>74</v>
      </c>
      <c r="D201" s="801" t="s">
        <v>75</v>
      </c>
      <c r="E201" s="802" t="s">
        <v>1440</v>
      </c>
      <c r="F201" s="803" t="s">
        <v>1441</v>
      </c>
    </row>
    <row r="202" spans="1:6" ht="13" x14ac:dyDescent="0.3">
      <c r="A202" s="44"/>
      <c r="B202" s="349"/>
      <c r="C202" s="41"/>
      <c r="D202" s="41"/>
      <c r="E202" s="436"/>
      <c r="F202" s="696"/>
    </row>
    <row r="203" spans="1:6" ht="37.5" x14ac:dyDescent="0.25">
      <c r="A203" s="331" t="s">
        <v>1111</v>
      </c>
      <c r="B203" s="303" t="s">
        <v>700</v>
      </c>
      <c r="C203" s="296" t="s">
        <v>67</v>
      </c>
      <c r="D203" s="296">
        <v>1</v>
      </c>
      <c r="E203" s="441"/>
      <c r="F203" s="440">
        <f t="shared" ref="F203:F213" si="5">D203*E203</f>
        <v>0</v>
      </c>
    </row>
    <row r="204" spans="1:6" x14ac:dyDescent="0.25">
      <c r="A204" s="331"/>
      <c r="B204" s="303"/>
      <c r="C204" s="296"/>
      <c r="D204" s="296"/>
      <c r="E204" s="441"/>
      <c r="F204" s="440"/>
    </row>
    <row r="205" spans="1:6" ht="50" x14ac:dyDescent="0.25">
      <c r="A205" s="331" t="s">
        <v>1167</v>
      </c>
      <c r="B205" s="303" t="s">
        <v>814</v>
      </c>
      <c r="C205" s="296" t="s">
        <v>67</v>
      </c>
      <c r="D205" s="296">
        <v>1</v>
      </c>
      <c r="E205" s="441"/>
      <c r="F205" s="440">
        <f t="shared" si="5"/>
        <v>0</v>
      </c>
    </row>
    <row r="206" spans="1:6" x14ac:dyDescent="0.25">
      <c r="A206" s="294"/>
      <c r="B206" s="303"/>
      <c r="C206" s="296"/>
      <c r="D206" s="296"/>
      <c r="E206" s="442"/>
      <c r="F206" s="440"/>
    </row>
    <row r="207" spans="1:6" ht="50" x14ac:dyDescent="0.25">
      <c r="A207" s="331" t="s">
        <v>1168</v>
      </c>
      <c r="B207" s="303" t="s">
        <v>1169</v>
      </c>
      <c r="C207" s="296" t="s">
        <v>67</v>
      </c>
      <c r="D207" s="296">
        <v>1</v>
      </c>
      <c r="E207" s="442"/>
      <c r="F207" s="440">
        <f t="shared" si="5"/>
        <v>0</v>
      </c>
    </row>
    <row r="208" spans="1:6" x14ac:dyDescent="0.25">
      <c r="A208" s="294"/>
      <c r="B208" s="336"/>
      <c r="C208" s="296"/>
      <c r="D208" s="296"/>
      <c r="E208" s="442"/>
      <c r="F208" s="440"/>
    </row>
    <row r="209" spans="1:6" ht="13" x14ac:dyDescent="0.25">
      <c r="A209" s="294"/>
      <c r="B209" s="295" t="s">
        <v>695</v>
      </c>
      <c r="C209" s="296"/>
      <c r="D209" s="296"/>
      <c r="E209" s="441"/>
      <c r="F209" s="440"/>
    </row>
    <row r="210" spans="1:6" ht="13" x14ac:dyDescent="0.25">
      <c r="A210" s="294"/>
      <c r="B210" s="295"/>
      <c r="C210" s="296"/>
      <c r="D210" s="296"/>
      <c r="E210" s="442"/>
      <c r="F210" s="440"/>
    </row>
    <row r="211" spans="1:6" ht="50" x14ac:dyDescent="0.25">
      <c r="A211" s="331" t="s">
        <v>1170</v>
      </c>
      <c r="B211" s="303" t="s">
        <v>1171</v>
      </c>
      <c r="C211" s="296" t="s">
        <v>294</v>
      </c>
      <c r="D211" s="296">
        <v>2</v>
      </c>
      <c r="E211" s="442"/>
      <c r="F211" s="440">
        <f t="shared" si="5"/>
        <v>0</v>
      </c>
    </row>
    <row r="212" spans="1:6" ht="13" x14ac:dyDescent="0.3">
      <c r="A212" s="294"/>
      <c r="B212" s="307"/>
      <c r="C212" s="296"/>
      <c r="D212" s="296"/>
      <c r="E212" s="442"/>
      <c r="F212" s="440"/>
    </row>
    <row r="213" spans="1:6" ht="50" x14ac:dyDescent="0.25">
      <c r="A213" s="331" t="s">
        <v>1172</v>
      </c>
      <c r="B213" s="303" t="s">
        <v>1173</v>
      </c>
      <c r="C213" s="296" t="s">
        <v>294</v>
      </c>
      <c r="D213" s="296">
        <v>2</v>
      </c>
      <c r="E213" s="442"/>
      <c r="F213" s="440">
        <f t="shared" si="5"/>
        <v>0</v>
      </c>
    </row>
    <row r="214" spans="1:6" x14ac:dyDescent="0.25">
      <c r="A214" s="294"/>
      <c r="B214" s="339"/>
      <c r="C214" s="296"/>
      <c r="D214" s="296"/>
      <c r="E214" s="442"/>
      <c r="F214" s="440"/>
    </row>
    <row r="215" spans="1:6" x14ac:dyDescent="0.25">
      <c r="A215" s="294"/>
      <c r="B215" s="339"/>
      <c r="C215" s="296"/>
      <c r="D215" s="296"/>
      <c r="E215" s="442"/>
      <c r="F215" s="440"/>
    </row>
    <row r="216" spans="1:6" x14ac:dyDescent="0.25">
      <c r="A216" s="294"/>
      <c r="B216" s="339"/>
      <c r="C216" s="296"/>
      <c r="D216" s="296"/>
      <c r="E216" s="442"/>
      <c r="F216" s="440"/>
    </row>
    <row r="217" spans="1:6" x14ac:dyDescent="0.25">
      <c r="A217" s="294"/>
      <c r="B217" s="339"/>
      <c r="C217" s="296"/>
      <c r="D217" s="296"/>
      <c r="E217" s="442"/>
      <c r="F217" s="440"/>
    </row>
    <row r="218" spans="1:6" x14ac:dyDescent="0.25">
      <c r="A218" s="294"/>
      <c r="B218" s="339"/>
      <c r="C218" s="296"/>
      <c r="D218" s="296"/>
      <c r="E218" s="442"/>
      <c r="F218" s="440"/>
    </row>
    <row r="219" spans="1:6" x14ac:dyDescent="0.25">
      <c r="A219" s="294"/>
      <c r="B219" s="339"/>
      <c r="C219" s="296"/>
      <c r="D219" s="296"/>
      <c r="E219" s="442"/>
      <c r="F219" s="440"/>
    </row>
    <row r="220" spans="1:6" x14ac:dyDescent="0.25">
      <c r="A220" s="294"/>
      <c r="B220" s="339"/>
      <c r="C220" s="296"/>
      <c r="D220" s="296"/>
      <c r="E220" s="442"/>
      <c r="F220" s="440"/>
    </row>
    <row r="221" spans="1:6" x14ac:dyDescent="0.25">
      <c r="A221" s="294"/>
      <c r="B221" s="339"/>
      <c r="C221" s="296"/>
      <c r="D221" s="296"/>
      <c r="E221" s="442"/>
      <c r="F221" s="440"/>
    </row>
    <row r="222" spans="1:6" x14ac:dyDescent="0.25">
      <c r="A222" s="294"/>
      <c r="B222" s="339"/>
      <c r="C222" s="296"/>
      <c r="D222" s="296"/>
      <c r="E222" s="442"/>
      <c r="F222" s="440"/>
    </row>
    <row r="223" spans="1:6" x14ac:dyDescent="0.25">
      <c r="A223" s="294"/>
      <c r="B223" s="339"/>
      <c r="C223" s="296"/>
      <c r="D223" s="296"/>
      <c r="E223" s="442"/>
      <c r="F223" s="440"/>
    </row>
    <row r="224" spans="1:6" ht="13" x14ac:dyDescent="0.3">
      <c r="A224" s="294"/>
      <c r="B224" s="311"/>
      <c r="C224" s="296"/>
      <c r="D224" s="296"/>
      <c r="E224" s="686"/>
      <c r="F224" s="440"/>
    </row>
    <row r="225" spans="1:6" ht="13" x14ac:dyDescent="0.3">
      <c r="A225" s="294"/>
      <c r="B225" s="336"/>
      <c r="C225" s="296"/>
      <c r="D225" s="296"/>
      <c r="E225" s="686"/>
      <c r="F225" s="440"/>
    </row>
    <row r="226" spans="1:6" ht="13" x14ac:dyDescent="0.3">
      <c r="A226" s="294"/>
      <c r="B226" s="295"/>
      <c r="C226" s="296"/>
      <c r="D226" s="350"/>
      <c r="E226" s="686"/>
      <c r="F226" s="440"/>
    </row>
    <row r="227" spans="1:6" ht="13" x14ac:dyDescent="0.3">
      <c r="A227" s="294"/>
      <c r="B227" s="303"/>
      <c r="C227" s="296"/>
      <c r="D227" s="350"/>
      <c r="E227" s="686"/>
      <c r="F227" s="440"/>
    </row>
    <row r="228" spans="1:6" ht="13" x14ac:dyDescent="0.3">
      <c r="A228" s="294"/>
      <c r="B228" s="303"/>
      <c r="C228" s="296"/>
      <c r="D228" s="350"/>
      <c r="E228" s="686"/>
      <c r="F228" s="440"/>
    </row>
    <row r="229" spans="1:6" ht="13" x14ac:dyDescent="0.3">
      <c r="A229" s="294"/>
      <c r="B229" s="304"/>
      <c r="C229" s="296"/>
      <c r="D229" s="350"/>
      <c r="E229" s="686"/>
      <c r="F229" s="440"/>
    </row>
    <row r="230" spans="1:6" ht="13" x14ac:dyDescent="0.3">
      <c r="A230" s="294"/>
      <c r="B230" s="307"/>
      <c r="C230" s="296"/>
      <c r="D230" s="350"/>
      <c r="E230" s="686"/>
      <c r="F230" s="440"/>
    </row>
    <row r="231" spans="1:6" x14ac:dyDescent="0.25">
      <c r="A231" s="294"/>
      <c r="B231" s="303"/>
      <c r="C231" s="296"/>
      <c r="D231" s="350"/>
      <c r="E231" s="438"/>
      <c r="F231" s="440"/>
    </row>
    <row r="232" spans="1:6" x14ac:dyDescent="0.25">
      <c r="A232" s="294"/>
      <c r="B232" s="303"/>
      <c r="C232" s="296"/>
      <c r="D232" s="350"/>
      <c r="E232" s="438"/>
      <c r="F232" s="440"/>
    </row>
    <row r="233" spans="1:6" ht="13" x14ac:dyDescent="0.25">
      <c r="A233" s="294"/>
      <c r="B233" s="311"/>
      <c r="C233" s="303"/>
      <c r="D233" s="341"/>
      <c r="E233" s="438"/>
      <c r="F233" s="440"/>
    </row>
    <row r="234" spans="1:6" ht="13" x14ac:dyDescent="0.25">
      <c r="A234" s="294"/>
      <c r="B234" s="378"/>
      <c r="C234" s="303"/>
      <c r="D234" s="341"/>
      <c r="E234" s="438"/>
      <c r="F234" s="440"/>
    </row>
    <row r="235" spans="1:6" x14ac:dyDescent="0.25">
      <c r="A235" s="294"/>
      <c r="B235" s="309"/>
      <c r="C235" s="296"/>
      <c r="D235" s="296"/>
      <c r="E235" s="438"/>
      <c r="F235" s="440"/>
    </row>
    <row r="236" spans="1:6" ht="13" thickBot="1" x14ac:dyDescent="0.3">
      <c r="A236" s="320"/>
      <c r="B236" s="321"/>
      <c r="C236" s="322"/>
      <c r="D236" s="322" t="s">
        <v>119</v>
      </c>
      <c r="E236" s="685"/>
      <c r="F236" s="443">
        <f>SUM(F203:F234)</f>
        <v>0</v>
      </c>
    </row>
    <row r="237" spans="1:6" ht="26.5" thickBot="1" x14ac:dyDescent="0.3">
      <c r="A237" s="800" t="s">
        <v>72</v>
      </c>
      <c r="B237" s="801" t="s">
        <v>73</v>
      </c>
      <c r="C237" s="801" t="s">
        <v>74</v>
      </c>
      <c r="D237" s="801" t="s">
        <v>75</v>
      </c>
      <c r="E237" s="802" t="s">
        <v>1440</v>
      </c>
      <c r="F237" s="803" t="s">
        <v>1441</v>
      </c>
    </row>
    <row r="238" spans="1:6" x14ac:dyDescent="0.25">
      <c r="A238" s="294"/>
      <c r="B238" s="303"/>
      <c r="C238" s="303"/>
      <c r="D238" s="303"/>
      <c r="E238" s="684"/>
      <c r="F238" s="440"/>
    </row>
    <row r="239" spans="1:6" ht="13" x14ac:dyDescent="0.25">
      <c r="A239" s="294"/>
      <c r="B239" s="311" t="s">
        <v>88</v>
      </c>
      <c r="C239" s="303"/>
      <c r="D239" s="303"/>
      <c r="E239" s="684"/>
      <c r="F239" s="440"/>
    </row>
    <row r="240" spans="1:6" x14ac:dyDescent="0.25">
      <c r="A240" s="294"/>
      <c r="B240" s="303"/>
      <c r="C240" s="303"/>
      <c r="D240" s="303"/>
      <c r="E240" s="684"/>
      <c r="F240" s="440"/>
    </row>
    <row r="241" spans="1:6" x14ac:dyDescent="0.25">
      <c r="A241" s="294"/>
      <c r="B241" s="303" t="s">
        <v>789</v>
      </c>
      <c r="C241" s="303"/>
      <c r="D241" s="303"/>
      <c r="E241" s="684"/>
      <c r="F241" s="440">
        <f>F42</f>
        <v>0</v>
      </c>
    </row>
    <row r="242" spans="1:6" x14ac:dyDescent="0.25">
      <c r="A242" s="294"/>
      <c r="B242" s="303"/>
      <c r="C242" s="303"/>
      <c r="D242" s="303"/>
      <c r="E242" s="684"/>
      <c r="F242" s="440"/>
    </row>
    <row r="243" spans="1:6" x14ac:dyDescent="0.25">
      <c r="A243" s="294"/>
      <c r="B243" s="303" t="s">
        <v>790</v>
      </c>
      <c r="C243" s="303"/>
      <c r="D243" s="303"/>
      <c r="E243" s="684"/>
      <c r="F243" s="440">
        <f>F78</f>
        <v>0</v>
      </c>
    </row>
    <row r="244" spans="1:6" ht="13" x14ac:dyDescent="0.25">
      <c r="A244" s="294"/>
      <c r="B244" s="295"/>
      <c r="C244" s="303"/>
      <c r="D244" s="303"/>
      <c r="E244" s="684"/>
      <c r="F244" s="440"/>
    </row>
    <row r="245" spans="1:6" x14ac:dyDescent="0.25">
      <c r="A245" s="294"/>
      <c r="B245" s="303" t="s">
        <v>791</v>
      </c>
      <c r="C245" s="303"/>
      <c r="D245" s="303"/>
      <c r="E245" s="684"/>
      <c r="F245" s="440">
        <f>F118</f>
        <v>0</v>
      </c>
    </row>
    <row r="246" spans="1:6" x14ac:dyDescent="0.25">
      <c r="A246" s="294"/>
      <c r="B246" s="304"/>
      <c r="C246" s="303"/>
      <c r="D246" s="303"/>
      <c r="E246" s="684"/>
      <c r="F246" s="440"/>
    </row>
    <row r="247" spans="1:6" x14ac:dyDescent="0.25">
      <c r="A247" s="294"/>
      <c r="B247" s="303" t="s">
        <v>792</v>
      </c>
      <c r="C247" s="303"/>
      <c r="D247" s="303"/>
      <c r="E247" s="684"/>
      <c r="F247" s="440">
        <f>F146</f>
        <v>0</v>
      </c>
    </row>
    <row r="248" spans="1:6" x14ac:dyDescent="0.25">
      <c r="A248" s="294"/>
      <c r="B248" s="303"/>
      <c r="C248" s="303"/>
      <c r="D248" s="303"/>
      <c r="E248" s="684"/>
      <c r="F248" s="440"/>
    </row>
    <row r="249" spans="1:6" x14ac:dyDescent="0.25">
      <c r="A249" s="294"/>
      <c r="B249" s="303" t="s">
        <v>793</v>
      </c>
      <c r="C249" s="303"/>
      <c r="D249" s="303"/>
      <c r="E249" s="684"/>
      <c r="F249" s="440">
        <f>F176</f>
        <v>0</v>
      </c>
    </row>
    <row r="250" spans="1:6" x14ac:dyDescent="0.25">
      <c r="A250" s="294"/>
      <c r="B250" s="304"/>
      <c r="C250" s="303"/>
      <c r="D250" s="303"/>
      <c r="E250" s="684"/>
      <c r="F250" s="440"/>
    </row>
    <row r="251" spans="1:6" x14ac:dyDescent="0.25">
      <c r="A251" s="294"/>
      <c r="B251" s="303" t="s">
        <v>794</v>
      </c>
      <c r="C251" s="303"/>
      <c r="D251" s="303"/>
      <c r="E251" s="684"/>
      <c r="F251" s="440">
        <f>F200</f>
        <v>0</v>
      </c>
    </row>
    <row r="252" spans="1:6" x14ac:dyDescent="0.25">
      <c r="A252" s="294"/>
      <c r="B252" s="303"/>
      <c r="C252" s="303"/>
      <c r="D252" s="341"/>
      <c r="E252" s="684"/>
      <c r="F252" s="440"/>
    </row>
    <row r="253" spans="1:6" x14ac:dyDescent="0.25">
      <c r="A253" s="294"/>
      <c r="B253" s="303" t="s">
        <v>1174</v>
      </c>
      <c r="C253" s="303"/>
      <c r="D253" s="303"/>
      <c r="E253" s="684"/>
      <c r="F253" s="440">
        <f>F236</f>
        <v>0</v>
      </c>
    </row>
    <row r="254" spans="1:6" ht="13" x14ac:dyDescent="0.25">
      <c r="A254" s="294"/>
      <c r="B254" s="295"/>
      <c r="C254" s="303"/>
      <c r="D254" s="303"/>
      <c r="E254" s="684"/>
      <c r="F254" s="440"/>
    </row>
    <row r="255" spans="1:6" x14ac:dyDescent="0.25">
      <c r="A255" s="294"/>
      <c r="B255" s="303"/>
      <c r="C255" s="303"/>
      <c r="D255" s="303"/>
      <c r="E255" s="684"/>
      <c r="F255" s="440"/>
    </row>
    <row r="256" spans="1:6" x14ac:dyDescent="0.25">
      <c r="A256" s="294"/>
      <c r="B256" s="304"/>
      <c r="C256" s="303"/>
      <c r="D256" s="303"/>
      <c r="E256" s="684"/>
      <c r="F256" s="440"/>
    </row>
    <row r="257" spans="1:6" x14ac:dyDescent="0.25">
      <c r="A257" s="294"/>
      <c r="B257" s="303"/>
      <c r="C257" s="303"/>
      <c r="D257" s="303"/>
      <c r="E257" s="684"/>
      <c r="F257" s="440"/>
    </row>
    <row r="258" spans="1:6" x14ac:dyDescent="0.25">
      <c r="A258" s="294"/>
      <c r="B258" s="303"/>
      <c r="C258" s="303"/>
      <c r="D258" s="341"/>
      <c r="E258" s="684"/>
      <c r="F258" s="440"/>
    </row>
    <row r="259" spans="1:6" x14ac:dyDescent="0.25">
      <c r="A259" s="294"/>
      <c r="B259" s="303"/>
      <c r="C259" s="303"/>
      <c r="D259" s="303"/>
      <c r="E259" s="684"/>
      <c r="F259" s="440"/>
    </row>
    <row r="260" spans="1:6" ht="13" x14ac:dyDescent="0.25">
      <c r="A260" s="294"/>
      <c r="B260" s="311"/>
      <c r="C260" s="303"/>
      <c r="D260" s="303"/>
      <c r="E260" s="684"/>
      <c r="F260" s="440"/>
    </row>
    <row r="261" spans="1:6" x14ac:dyDescent="0.25">
      <c r="A261" s="294"/>
      <c r="B261" s="336"/>
      <c r="C261" s="303"/>
      <c r="D261" s="303"/>
      <c r="E261" s="684"/>
      <c r="F261" s="440"/>
    </row>
    <row r="262" spans="1:6" ht="13" x14ac:dyDescent="0.25">
      <c r="A262" s="294"/>
      <c r="B262" s="311"/>
      <c r="C262" s="303"/>
      <c r="D262" s="303"/>
      <c r="E262" s="684"/>
      <c r="F262" s="440"/>
    </row>
    <row r="263" spans="1:6" x14ac:dyDescent="0.25">
      <c r="A263" s="294"/>
      <c r="B263" s="336"/>
      <c r="C263" s="303"/>
      <c r="D263" s="303"/>
      <c r="E263" s="684"/>
      <c r="F263" s="440"/>
    </row>
    <row r="264" spans="1:6" ht="13" x14ac:dyDescent="0.25">
      <c r="A264" s="294"/>
      <c r="B264" s="311"/>
      <c r="C264" s="303"/>
      <c r="D264" s="303"/>
      <c r="E264" s="684"/>
      <c r="F264" s="440"/>
    </row>
    <row r="265" spans="1:6" ht="13" x14ac:dyDescent="0.25">
      <c r="A265" s="294"/>
      <c r="B265" s="311"/>
      <c r="C265" s="303"/>
      <c r="D265" s="303"/>
      <c r="E265" s="684"/>
      <c r="F265" s="440"/>
    </row>
    <row r="266" spans="1:6" ht="13" x14ac:dyDescent="0.25">
      <c r="A266" s="294"/>
      <c r="B266" s="311"/>
      <c r="C266" s="303"/>
      <c r="D266" s="303"/>
      <c r="E266" s="684"/>
      <c r="F266" s="440"/>
    </row>
    <row r="267" spans="1:6" x14ac:dyDescent="0.25">
      <c r="A267" s="294"/>
      <c r="B267" s="304"/>
      <c r="C267" s="303"/>
      <c r="D267" s="303"/>
      <c r="E267" s="684"/>
      <c r="F267" s="440"/>
    </row>
    <row r="268" spans="1:6" x14ac:dyDescent="0.25">
      <c r="A268" s="294"/>
      <c r="B268" s="336"/>
      <c r="C268" s="303"/>
      <c r="D268" s="303"/>
      <c r="E268" s="684"/>
      <c r="F268" s="440"/>
    </row>
    <row r="269" spans="1:6" x14ac:dyDescent="0.25">
      <c r="A269" s="294"/>
      <c r="B269" s="336"/>
      <c r="C269" s="303"/>
      <c r="D269" s="303"/>
      <c r="E269" s="684"/>
      <c r="F269" s="440"/>
    </row>
    <row r="270" spans="1:6" x14ac:dyDescent="0.25">
      <c r="A270" s="294"/>
      <c r="B270" s="336"/>
      <c r="C270" s="303"/>
      <c r="D270" s="303"/>
      <c r="E270" s="684"/>
      <c r="F270" s="440"/>
    </row>
    <row r="271" spans="1:6" x14ac:dyDescent="0.25">
      <c r="A271" s="294"/>
      <c r="B271" s="336"/>
      <c r="C271" s="303"/>
      <c r="D271" s="303"/>
      <c r="E271" s="684"/>
      <c r="F271" s="440"/>
    </row>
    <row r="272" spans="1:6" x14ac:dyDescent="0.25">
      <c r="A272" s="294"/>
      <c r="B272" s="336"/>
      <c r="C272" s="303"/>
      <c r="D272" s="303"/>
      <c r="E272" s="684"/>
      <c r="F272" s="440"/>
    </row>
    <row r="273" spans="1:6" x14ac:dyDescent="0.25">
      <c r="A273" s="294"/>
      <c r="B273" s="336"/>
      <c r="C273" s="303"/>
      <c r="D273" s="303"/>
      <c r="E273" s="684"/>
      <c r="F273" s="440"/>
    </row>
    <row r="274" spans="1:6" x14ac:dyDescent="0.25">
      <c r="A274" s="294"/>
      <c r="B274" s="336"/>
      <c r="C274" s="303"/>
      <c r="D274" s="303"/>
      <c r="E274" s="684"/>
      <c r="F274" s="440"/>
    </row>
    <row r="275" spans="1:6" x14ac:dyDescent="0.25">
      <c r="A275" s="294"/>
      <c r="B275" s="336"/>
      <c r="C275" s="303"/>
      <c r="D275" s="303"/>
      <c r="E275" s="684"/>
      <c r="F275" s="440"/>
    </row>
    <row r="276" spans="1:6" x14ac:dyDescent="0.25">
      <c r="A276" s="294"/>
      <c r="B276" s="336"/>
      <c r="C276" s="303"/>
      <c r="D276" s="303"/>
      <c r="E276" s="684"/>
      <c r="F276" s="440"/>
    </row>
    <row r="277" spans="1:6" x14ac:dyDescent="0.25">
      <c r="A277" s="294"/>
      <c r="B277" s="336"/>
      <c r="C277" s="303"/>
      <c r="D277" s="303"/>
      <c r="E277" s="684"/>
      <c r="F277" s="440"/>
    </row>
    <row r="278" spans="1:6" x14ac:dyDescent="0.25">
      <c r="A278" s="294"/>
      <c r="B278" s="336"/>
      <c r="C278" s="303"/>
      <c r="D278" s="303"/>
      <c r="E278" s="684"/>
      <c r="F278" s="440"/>
    </row>
    <row r="279" spans="1:6" x14ac:dyDescent="0.25">
      <c r="A279" s="294"/>
      <c r="B279" s="336"/>
      <c r="C279" s="303"/>
      <c r="D279" s="303"/>
      <c r="E279" s="684"/>
      <c r="F279" s="440"/>
    </row>
    <row r="280" spans="1:6" x14ac:dyDescent="0.25">
      <c r="A280" s="294"/>
      <c r="B280" s="336"/>
      <c r="C280" s="303"/>
      <c r="D280" s="303"/>
      <c r="E280" s="684"/>
      <c r="F280" s="440"/>
    </row>
    <row r="281" spans="1:6" x14ac:dyDescent="0.25">
      <c r="A281" s="294"/>
      <c r="B281" s="336"/>
      <c r="C281" s="303"/>
      <c r="D281" s="303"/>
      <c r="E281" s="684"/>
      <c r="F281" s="440"/>
    </row>
    <row r="282" spans="1:6" x14ac:dyDescent="0.25">
      <c r="A282" s="294"/>
      <c r="B282" s="304"/>
      <c r="C282" s="303"/>
      <c r="D282" s="303"/>
      <c r="E282" s="684"/>
      <c r="F282" s="440"/>
    </row>
    <row r="283" spans="1:6" x14ac:dyDescent="0.25">
      <c r="A283" s="294"/>
      <c r="B283" s="336"/>
      <c r="C283" s="303"/>
      <c r="D283" s="303"/>
      <c r="E283" s="684"/>
      <c r="F283" s="440"/>
    </row>
    <row r="284" spans="1:6" x14ac:dyDescent="0.25">
      <c r="A284" s="294"/>
      <c r="B284" s="336"/>
      <c r="C284" s="303"/>
      <c r="D284" s="303"/>
      <c r="E284" s="684"/>
      <c r="F284" s="440"/>
    </row>
    <row r="285" spans="1:6" x14ac:dyDescent="0.25">
      <c r="A285" s="294"/>
      <c r="B285" s="336"/>
      <c r="C285" s="303"/>
      <c r="D285" s="303"/>
      <c r="E285" s="684"/>
      <c r="F285" s="440"/>
    </row>
    <row r="286" spans="1:6" x14ac:dyDescent="0.25">
      <c r="A286" s="342"/>
      <c r="B286" s="43"/>
      <c r="C286" s="41"/>
      <c r="D286" s="41"/>
      <c r="E286" s="687"/>
      <c r="F286" s="699"/>
    </row>
    <row r="287" spans="1:6" ht="13" thickBot="1" x14ac:dyDescent="0.3">
      <c r="A287" s="320"/>
      <c r="B287" s="321"/>
      <c r="C287" s="322"/>
      <c r="D287" s="322" t="s">
        <v>89</v>
      </c>
      <c r="E287" s="685"/>
      <c r="F287" s="443">
        <f>SUM(F240:F286)</f>
        <v>0</v>
      </c>
    </row>
    <row r="288" spans="1:6" x14ac:dyDescent="0.25">
      <c r="E288" s="688"/>
      <c r="F288" s="697"/>
    </row>
    <row r="289" spans="1:6" x14ac:dyDescent="0.25">
      <c r="E289" s="688"/>
      <c r="F289" s="697"/>
    </row>
    <row r="290" spans="1:6" x14ac:dyDescent="0.25">
      <c r="E290" s="688"/>
      <c r="F290" s="697"/>
    </row>
    <row r="291" spans="1:6" ht="13" thickBot="1" x14ac:dyDescent="0.3">
      <c r="E291" s="688"/>
      <c r="F291" s="697"/>
    </row>
    <row r="292" spans="1:6" ht="13" thickBot="1" x14ac:dyDescent="0.3">
      <c r="B292" s="796" t="s">
        <v>1439</v>
      </c>
      <c r="C292" s="797"/>
      <c r="D292" s="797"/>
      <c r="E292" s="798"/>
      <c r="F292" s="799">
        <f>F191+F195+F197+F203+F205+F207+F211+F213</f>
        <v>0</v>
      </c>
    </row>
    <row r="293" spans="1:6" x14ac:dyDescent="0.25">
      <c r="A293" s="6"/>
      <c r="B293" s="1"/>
      <c r="C293" s="4"/>
      <c r="D293" s="4"/>
      <c r="E293" s="689"/>
      <c r="F293" s="698"/>
    </row>
    <row r="294" spans="1:6" x14ac:dyDescent="0.25">
      <c r="E294" s="688"/>
      <c r="F294" s="697"/>
    </row>
    <row r="295" spans="1:6" x14ac:dyDescent="0.25">
      <c r="E295" s="688"/>
      <c r="F295" s="697"/>
    </row>
    <row r="296" spans="1:6" x14ac:dyDescent="0.25">
      <c r="E296" s="688"/>
      <c r="F296" s="697"/>
    </row>
    <row r="297" spans="1:6" x14ac:dyDescent="0.25">
      <c r="E297" s="688"/>
      <c r="F297" s="697"/>
    </row>
    <row r="298" spans="1:6" x14ac:dyDescent="0.25">
      <c r="E298" s="688"/>
      <c r="F298" s="697"/>
    </row>
    <row r="299" spans="1:6" x14ac:dyDescent="0.25">
      <c r="E299" s="688"/>
      <c r="F299" s="697"/>
    </row>
    <row r="300" spans="1:6" x14ac:dyDescent="0.25">
      <c r="E300" s="688"/>
      <c r="F300" s="697"/>
    </row>
    <row r="301" spans="1:6" x14ac:dyDescent="0.25">
      <c r="E301" s="688"/>
      <c r="F301" s="697"/>
    </row>
    <row r="302" spans="1:6" x14ac:dyDescent="0.25">
      <c r="E302" s="688"/>
      <c r="F302" s="697"/>
    </row>
    <row r="303" spans="1:6" x14ac:dyDescent="0.25">
      <c r="E303" s="688"/>
      <c r="F303" s="697"/>
    </row>
    <row r="304" spans="1:6" x14ac:dyDescent="0.25">
      <c r="E304" s="688"/>
      <c r="F304" s="697"/>
    </row>
    <row r="305" spans="5:6" x14ac:dyDescent="0.25">
      <c r="E305" s="688"/>
      <c r="F305" s="697"/>
    </row>
    <row r="306" spans="5:6" x14ac:dyDescent="0.25">
      <c r="E306" s="688"/>
      <c r="F306" s="697"/>
    </row>
    <row r="307" spans="5:6" x14ac:dyDescent="0.25">
      <c r="E307" s="688"/>
      <c r="F307" s="697"/>
    </row>
    <row r="308" spans="5:6" x14ac:dyDescent="0.25">
      <c r="E308" s="688"/>
      <c r="F308" s="697"/>
    </row>
    <row r="309" spans="5:6" x14ac:dyDescent="0.25">
      <c r="E309" s="688"/>
      <c r="F309" s="697"/>
    </row>
    <row r="310" spans="5:6" x14ac:dyDescent="0.25">
      <c r="E310" s="688"/>
      <c r="F310" s="697"/>
    </row>
    <row r="311" spans="5:6" x14ac:dyDescent="0.25">
      <c r="E311" s="688"/>
      <c r="F311" s="697"/>
    </row>
    <row r="312" spans="5:6" x14ac:dyDescent="0.25">
      <c r="E312" s="688"/>
      <c r="F312" s="697"/>
    </row>
    <row r="313" spans="5:6" x14ac:dyDescent="0.25">
      <c r="E313" s="688"/>
      <c r="F313" s="697"/>
    </row>
    <row r="314" spans="5:6" x14ac:dyDescent="0.25">
      <c r="E314" s="688"/>
      <c r="F314" s="697"/>
    </row>
    <row r="315" spans="5:6" x14ac:dyDescent="0.25">
      <c r="E315" s="688"/>
      <c r="F315" s="697"/>
    </row>
    <row r="316" spans="5:6" x14ac:dyDescent="0.25">
      <c r="E316" s="688"/>
      <c r="F316" s="697"/>
    </row>
    <row r="317" spans="5:6" x14ac:dyDescent="0.25">
      <c r="E317" s="688"/>
      <c r="F317" s="697"/>
    </row>
    <row r="318" spans="5:6" x14ac:dyDescent="0.25">
      <c r="E318" s="688"/>
      <c r="F318" s="697"/>
    </row>
    <row r="319" spans="5:6" x14ac:dyDescent="0.25">
      <c r="E319" s="688"/>
      <c r="F319" s="697"/>
    </row>
    <row r="320" spans="5:6" x14ac:dyDescent="0.25">
      <c r="E320" s="688"/>
      <c r="F320" s="697"/>
    </row>
    <row r="321" spans="5:6" x14ac:dyDescent="0.25">
      <c r="E321" s="688"/>
      <c r="F321" s="697"/>
    </row>
    <row r="322" spans="5:6" x14ac:dyDescent="0.25">
      <c r="E322" s="688"/>
      <c r="F322" s="697"/>
    </row>
    <row r="323" spans="5:6" x14ac:dyDescent="0.25">
      <c r="E323" s="688"/>
      <c r="F323" s="697"/>
    </row>
    <row r="324" spans="5:6" x14ac:dyDescent="0.25">
      <c r="E324" s="688"/>
      <c r="F324" s="697"/>
    </row>
    <row r="325" spans="5:6" x14ac:dyDescent="0.25">
      <c r="E325" s="688"/>
      <c r="F325" s="697"/>
    </row>
    <row r="326" spans="5:6" x14ac:dyDescent="0.25">
      <c r="E326" s="688"/>
      <c r="F326" s="697"/>
    </row>
    <row r="327" spans="5:6" x14ac:dyDescent="0.25">
      <c r="E327" s="688"/>
      <c r="F327" s="697"/>
    </row>
    <row r="328" spans="5:6" x14ac:dyDescent="0.25">
      <c r="E328" s="688"/>
      <c r="F328" s="697"/>
    </row>
    <row r="329" spans="5:6" x14ac:dyDescent="0.25">
      <c r="E329" s="688"/>
      <c r="F329" s="697"/>
    </row>
    <row r="330" spans="5:6" x14ac:dyDescent="0.25">
      <c r="E330" s="688"/>
      <c r="F330" s="697"/>
    </row>
    <row r="331" spans="5:6" x14ac:dyDescent="0.25">
      <c r="E331" s="688"/>
      <c r="F331" s="697"/>
    </row>
    <row r="332" spans="5:6" x14ac:dyDescent="0.25">
      <c r="E332" s="688"/>
      <c r="F332" s="697"/>
    </row>
    <row r="333" spans="5:6" x14ac:dyDescent="0.25">
      <c r="E333" s="688"/>
      <c r="F333" s="697"/>
    </row>
    <row r="334" spans="5:6" x14ac:dyDescent="0.25">
      <c r="E334" s="688"/>
      <c r="F334" s="697"/>
    </row>
    <row r="335" spans="5:6" x14ac:dyDescent="0.25">
      <c r="E335" s="688"/>
      <c r="F335" s="697"/>
    </row>
    <row r="336" spans="5:6" x14ac:dyDescent="0.25">
      <c r="E336" s="688"/>
      <c r="F336" s="697"/>
    </row>
    <row r="337" spans="5:6" x14ac:dyDescent="0.25">
      <c r="E337" s="688"/>
      <c r="F337" s="697"/>
    </row>
    <row r="338" spans="5:6" x14ac:dyDescent="0.25">
      <c r="E338" s="688"/>
      <c r="F338" s="697"/>
    </row>
    <row r="339" spans="5:6" x14ac:dyDescent="0.25">
      <c r="E339" s="688"/>
      <c r="F339" s="697"/>
    </row>
    <row r="340" spans="5:6" x14ac:dyDescent="0.25">
      <c r="E340" s="688"/>
      <c r="F340" s="697"/>
    </row>
    <row r="341" spans="5:6" x14ac:dyDescent="0.25">
      <c r="E341" s="688"/>
      <c r="F341" s="697"/>
    </row>
    <row r="342" spans="5:6" x14ac:dyDescent="0.25">
      <c r="E342" s="688"/>
      <c r="F342" s="697"/>
    </row>
    <row r="343" spans="5:6" x14ac:dyDescent="0.25">
      <c r="E343" s="688"/>
      <c r="F343" s="697"/>
    </row>
    <row r="344" spans="5:6" x14ac:dyDescent="0.25">
      <c r="E344" s="688"/>
      <c r="F344" s="697"/>
    </row>
    <row r="345" spans="5:6" x14ac:dyDescent="0.25">
      <c r="E345" s="688"/>
      <c r="F345" s="697"/>
    </row>
    <row r="346" spans="5:6" x14ac:dyDescent="0.25">
      <c r="E346" s="688"/>
      <c r="F346" s="697"/>
    </row>
    <row r="347" spans="5:6" x14ac:dyDescent="0.25">
      <c r="E347" s="688"/>
      <c r="F347" s="697"/>
    </row>
    <row r="348" spans="5:6" x14ac:dyDescent="0.25">
      <c r="E348" s="688"/>
      <c r="F348" s="697"/>
    </row>
    <row r="349" spans="5:6" x14ac:dyDescent="0.25">
      <c r="E349" s="688"/>
      <c r="F349" s="697"/>
    </row>
    <row r="350" spans="5:6" x14ac:dyDescent="0.25">
      <c r="E350" s="688"/>
      <c r="F350" s="697"/>
    </row>
    <row r="351" spans="5:6" x14ac:dyDescent="0.25">
      <c r="E351" s="688"/>
      <c r="F351" s="697"/>
    </row>
    <row r="352" spans="5:6" x14ac:dyDescent="0.25">
      <c r="E352" s="688"/>
      <c r="F352" s="697"/>
    </row>
    <row r="353" spans="5:6" x14ac:dyDescent="0.25">
      <c r="E353" s="688"/>
      <c r="F353" s="697"/>
    </row>
    <row r="354" spans="5:6" x14ac:dyDescent="0.25">
      <c r="E354" s="688"/>
      <c r="F354" s="697"/>
    </row>
    <row r="355" spans="5:6" x14ac:dyDescent="0.25">
      <c r="E355" s="688"/>
      <c r="F355" s="697"/>
    </row>
    <row r="356" spans="5:6" x14ac:dyDescent="0.25">
      <c r="E356" s="688"/>
      <c r="F356" s="697"/>
    </row>
    <row r="357" spans="5:6" x14ac:dyDescent="0.25">
      <c r="E357" s="688"/>
      <c r="F357" s="697"/>
    </row>
    <row r="358" spans="5:6" x14ac:dyDescent="0.25">
      <c r="E358" s="688"/>
      <c r="F358" s="697"/>
    </row>
    <row r="359" spans="5:6" x14ac:dyDescent="0.25">
      <c r="E359" s="688"/>
      <c r="F359" s="697"/>
    </row>
    <row r="360" spans="5:6" x14ac:dyDescent="0.25">
      <c r="E360" s="688"/>
      <c r="F360" s="697"/>
    </row>
    <row r="361" spans="5:6" x14ac:dyDescent="0.25">
      <c r="E361" s="688"/>
      <c r="F361" s="697"/>
    </row>
    <row r="362" spans="5:6" x14ac:dyDescent="0.25">
      <c r="E362" s="688"/>
      <c r="F362" s="697"/>
    </row>
    <row r="363" spans="5:6" x14ac:dyDescent="0.25">
      <c r="E363" s="688"/>
      <c r="F363" s="697"/>
    </row>
    <row r="364" spans="5:6" x14ac:dyDescent="0.25">
      <c r="E364" s="688"/>
      <c r="F364" s="697"/>
    </row>
    <row r="365" spans="5:6" x14ac:dyDescent="0.25">
      <c r="E365" s="688"/>
      <c r="F365" s="697"/>
    </row>
    <row r="366" spans="5:6" x14ac:dyDescent="0.25">
      <c r="E366" s="688"/>
      <c r="F366" s="697"/>
    </row>
    <row r="367" spans="5:6" x14ac:dyDescent="0.25">
      <c r="E367" s="688"/>
      <c r="F367" s="697"/>
    </row>
    <row r="368" spans="5:6" x14ac:dyDescent="0.25">
      <c r="E368" s="688"/>
      <c r="F368" s="697"/>
    </row>
    <row r="369" spans="5:6" x14ac:dyDescent="0.25">
      <c r="E369" s="688"/>
      <c r="F369" s="697"/>
    </row>
    <row r="370" spans="5:6" x14ac:dyDescent="0.25">
      <c r="E370" s="688"/>
      <c r="F370" s="697"/>
    </row>
    <row r="371" spans="5:6" x14ac:dyDescent="0.25">
      <c r="E371" s="688"/>
      <c r="F371" s="697"/>
    </row>
    <row r="372" spans="5:6" x14ac:dyDescent="0.25">
      <c r="E372" s="688"/>
      <c r="F372" s="697"/>
    </row>
    <row r="373" spans="5:6" x14ac:dyDescent="0.25">
      <c r="E373" s="688"/>
      <c r="F373" s="697"/>
    </row>
    <row r="374" spans="5:6" x14ac:dyDescent="0.25">
      <c r="E374" s="688"/>
      <c r="F374" s="697"/>
    </row>
    <row r="375" spans="5:6" x14ac:dyDescent="0.25">
      <c r="E375" s="688"/>
      <c r="F375" s="697"/>
    </row>
    <row r="376" spans="5:6" x14ac:dyDescent="0.25">
      <c r="E376" s="688"/>
      <c r="F376" s="697"/>
    </row>
    <row r="377" spans="5:6" x14ac:dyDescent="0.25">
      <c r="E377" s="688"/>
      <c r="F377" s="697"/>
    </row>
    <row r="378" spans="5:6" x14ac:dyDescent="0.25">
      <c r="E378" s="688"/>
      <c r="F378" s="697"/>
    </row>
    <row r="379" spans="5:6" x14ac:dyDescent="0.25">
      <c r="E379" s="688"/>
      <c r="F379" s="697"/>
    </row>
    <row r="380" spans="5:6" x14ac:dyDescent="0.25">
      <c r="E380" s="688"/>
      <c r="F380" s="697"/>
    </row>
    <row r="381" spans="5:6" x14ac:dyDescent="0.25">
      <c r="E381" s="688"/>
      <c r="F381" s="697"/>
    </row>
    <row r="382" spans="5:6" x14ac:dyDescent="0.25">
      <c r="E382" s="688"/>
      <c r="F382" s="697"/>
    </row>
    <row r="383" spans="5:6" x14ac:dyDescent="0.25">
      <c r="E383" s="688"/>
      <c r="F383" s="697"/>
    </row>
    <row r="384" spans="5:6" x14ac:dyDescent="0.25">
      <c r="E384" s="688"/>
      <c r="F384" s="697"/>
    </row>
    <row r="385" spans="5:6" x14ac:dyDescent="0.25">
      <c r="E385" s="688"/>
      <c r="F385" s="697"/>
    </row>
    <row r="386" spans="5:6" x14ac:dyDescent="0.25">
      <c r="E386" s="688"/>
      <c r="F386" s="697"/>
    </row>
    <row r="387" spans="5:6" x14ac:dyDescent="0.25">
      <c r="E387" s="688"/>
      <c r="F387" s="697"/>
    </row>
    <row r="388" spans="5:6" x14ac:dyDescent="0.25">
      <c r="E388" s="688"/>
      <c r="F388" s="697"/>
    </row>
    <row r="389" spans="5:6" x14ac:dyDescent="0.25">
      <c r="E389" s="688"/>
      <c r="F389" s="697"/>
    </row>
    <row r="390" spans="5:6" x14ac:dyDescent="0.25">
      <c r="E390" s="688"/>
      <c r="F390" s="697"/>
    </row>
    <row r="391" spans="5:6" x14ac:dyDescent="0.25">
      <c r="E391" s="688"/>
      <c r="F391" s="697"/>
    </row>
    <row r="392" spans="5:6" x14ac:dyDescent="0.25">
      <c r="E392" s="688"/>
      <c r="F392" s="697"/>
    </row>
    <row r="393" spans="5:6" x14ac:dyDescent="0.25">
      <c r="E393" s="688"/>
      <c r="F393" s="697"/>
    </row>
    <row r="394" spans="5:6" x14ac:dyDescent="0.25">
      <c r="E394" s="688"/>
      <c r="F394" s="697"/>
    </row>
    <row r="395" spans="5:6" x14ac:dyDescent="0.25">
      <c r="E395" s="688"/>
      <c r="F395" s="697"/>
    </row>
    <row r="396" spans="5:6" x14ac:dyDescent="0.25">
      <c r="E396" s="688"/>
      <c r="F396" s="697"/>
    </row>
    <row r="397" spans="5:6" x14ac:dyDescent="0.25">
      <c r="E397" s="688"/>
      <c r="F397" s="697"/>
    </row>
    <row r="398" spans="5:6" x14ac:dyDescent="0.25">
      <c r="E398" s="688"/>
      <c r="F398" s="697"/>
    </row>
    <row r="399" spans="5:6" x14ac:dyDescent="0.25">
      <c r="E399" s="688"/>
      <c r="F399" s="697"/>
    </row>
    <row r="400" spans="5:6" x14ac:dyDescent="0.25">
      <c r="E400" s="688"/>
      <c r="F400" s="697"/>
    </row>
    <row r="401" spans="5:6" x14ac:dyDescent="0.25">
      <c r="E401" s="688"/>
      <c r="F401" s="697"/>
    </row>
    <row r="402" spans="5:6" x14ac:dyDescent="0.25">
      <c r="E402" s="688"/>
      <c r="F402" s="697"/>
    </row>
    <row r="403" spans="5:6" x14ac:dyDescent="0.25">
      <c r="E403" s="688"/>
      <c r="F403" s="697"/>
    </row>
    <row r="404" spans="5:6" x14ac:dyDescent="0.25">
      <c r="E404" s="688"/>
      <c r="F404" s="697"/>
    </row>
    <row r="405" spans="5:6" x14ac:dyDescent="0.25">
      <c r="E405" s="688"/>
      <c r="F405" s="697"/>
    </row>
    <row r="406" spans="5:6" x14ac:dyDescent="0.25">
      <c r="E406" s="688"/>
      <c r="F406" s="697"/>
    </row>
    <row r="407" spans="5:6" x14ac:dyDescent="0.25">
      <c r="E407" s="688"/>
      <c r="F407" s="697"/>
    </row>
    <row r="408" spans="5:6" x14ac:dyDescent="0.25">
      <c r="E408" s="688"/>
      <c r="F408" s="697"/>
    </row>
    <row r="409" spans="5:6" x14ac:dyDescent="0.25">
      <c r="E409" s="688"/>
      <c r="F409" s="697"/>
    </row>
    <row r="410" spans="5:6" x14ac:dyDescent="0.25">
      <c r="E410" s="688"/>
      <c r="F410" s="697"/>
    </row>
    <row r="411" spans="5:6" x14ac:dyDescent="0.25">
      <c r="E411" s="688"/>
      <c r="F411" s="697"/>
    </row>
    <row r="412" spans="5:6" x14ac:dyDescent="0.25">
      <c r="E412" s="688"/>
      <c r="F412" s="697"/>
    </row>
    <row r="413" spans="5:6" x14ac:dyDescent="0.25">
      <c r="E413" s="688"/>
      <c r="F413" s="697"/>
    </row>
    <row r="414" spans="5:6" x14ac:dyDescent="0.25">
      <c r="E414" s="688"/>
      <c r="F414" s="697"/>
    </row>
    <row r="415" spans="5:6" x14ac:dyDescent="0.25">
      <c r="E415" s="688"/>
      <c r="F415" s="697"/>
    </row>
    <row r="416" spans="5:6" x14ac:dyDescent="0.25">
      <c r="E416" s="688"/>
      <c r="F416" s="697"/>
    </row>
    <row r="417" spans="5:6" x14ac:dyDescent="0.25">
      <c r="E417" s="688"/>
      <c r="F417" s="697"/>
    </row>
    <row r="418" spans="5:6" x14ac:dyDescent="0.25">
      <c r="E418" s="688"/>
      <c r="F418" s="697"/>
    </row>
    <row r="419" spans="5:6" x14ac:dyDescent="0.25">
      <c r="E419" s="688"/>
      <c r="F419" s="697"/>
    </row>
    <row r="420" spans="5:6" x14ac:dyDescent="0.25">
      <c r="E420" s="688"/>
      <c r="F420" s="697"/>
    </row>
    <row r="421" spans="5:6" x14ac:dyDescent="0.25">
      <c r="E421" s="688"/>
      <c r="F421" s="697"/>
    </row>
    <row r="422" spans="5:6" x14ac:dyDescent="0.25">
      <c r="E422" s="688"/>
      <c r="F422" s="697"/>
    </row>
    <row r="423" spans="5:6" x14ac:dyDescent="0.25">
      <c r="E423" s="688"/>
      <c r="F423" s="697"/>
    </row>
    <row r="424" spans="5:6" x14ac:dyDescent="0.25">
      <c r="E424" s="688"/>
      <c r="F424" s="697"/>
    </row>
    <row r="425" spans="5:6" x14ac:dyDescent="0.25">
      <c r="E425" s="688"/>
      <c r="F425" s="697"/>
    </row>
  </sheetData>
  <mergeCells count="2">
    <mergeCell ref="A1:F1"/>
    <mergeCell ref="A2:F2"/>
  </mergeCells>
  <pageMargins left="0.74803149606299213" right="0.74803149606299213" top="0.98425196850393704" bottom="0.98425196850393704" header="0.51181102362204722" footer="0.51181102362204722"/>
  <pageSetup paperSize="9" scale="94" orientation="portrait" r:id="rId1"/>
  <headerFooter alignWithMargins="0">
    <oddFooter>Page &amp;P of &amp;N</oddFooter>
  </headerFooter>
  <rowBreaks count="7" manualBreakCount="7">
    <brk id="42" max="16383" man="1"/>
    <brk id="78" max="16383" man="1"/>
    <brk id="118" max="16383" man="1"/>
    <brk id="146" max="16383" man="1"/>
    <brk id="176" max="16383" man="1"/>
    <brk id="200" max="16383" man="1"/>
    <brk id="23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view="pageBreakPreview" topLeftCell="A86" zoomScale="130" zoomScaleNormal="100" zoomScaleSheetLayoutView="130" workbookViewId="0">
      <selection activeCell="B98" sqref="B98"/>
    </sheetView>
  </sheetViews>
  <sheetFormatPr defaultRowHeight="12.5" x14ac:dyDescent="0.25"/>
  <cols>
    <col min="1" max="1" width="9.36328125" style="5" customWidth="1"/>
    <col min="2" max="2" width="48.54296875" customWidth="1"/>
    <col min="3" max="3" width="7.453125" customWidth="1"/>
    <col min="4" max="4" width="7.90625" customWidth="1"/>
    <col min="5" max="5" width="15" style="795" customWidth="1"/>
    <col min="6" max="6" width="17.453125" style="37" customWidth="1"/>
    <col min="253" max="253" width="9.36328125" customWidth="1"/>
    <col min="254" max="254" width="48.54296875" customWidth="1"/>
    <col min="255" max="255" width="7.453125" customWidth="1"/>
    <col min="256" max="256" width="11.36328125" customWidth="1"/>
    <col min="257" max="257" width="11.6328125" customWidth="1"/>
    <col min="258" max="258" width="15" customWidth="1"/>
    <col min="259" max="259" width="11.54296875" customWidth="1"/>
    <col min="509" max="509" width="9.36328125" customWidth="1"/>
    <col min="510" max="510" width="48.54296875" customWidth="1"/>
    <col min="511" max="511" width="7.453125" customWidth="1"/>
    <col min="512" max="512" width="11.36328125" customWidth="1"/>
    <col min="513" max="513" width="11.6328125" customWidth="1"/>
    <col min="514" max="514" width="15" customWidth="1"/>
    <col min="515" max="515" width="11.54296875" customWidth="1"/>
    <col min="765" max="765" width="9.36328125" customWidth="1"/>
    <col min="766" max="766" width="48.54296875" customWidth="1"/>
    <col min="767" max="767" width="7.453125" customWidth="1"/>
    <col min="768" max="768" width="11.36328125" customWidth="1"/>
    <col min="769" max="769" width="11.6328125" customWidth="1"/>
    <col min="770" max="770" width="15" customWidth="1"/>
    <col min="771" max="771" width="11.54296875" customWidth="1"/>
    <col min="1021" max="1021" width="9.36328125" customWidth="1"/>
    <col min="1022" max="1022" width="48.54296875" customWidth="1"/>
    <col min="1023" max="1023" width="7.453125" customWidth="1"/>
    <col min="1024" max="1024" width="11.36328125" customWidth="1"/>
    <col min="1025" max="1025" width="11.6328125" customWidth="1"/>
    <col min="1026" max="1026" width="15" customWidth="1"/>
    <col min="1027" max="1027" width="11.54296875" customWidth="1"/>
    <col min="1277" max="1277" width="9.36328125" customWidth="1"/>
    <col min="1278" max="1278" width="48.54296875" customWidth="1"/>
    <col min="1279" max="1279" width="7.453125" customWidth="1"/>
    <col min="1280" max="1280" width="11.36328125" customWidth="1"/>
    <col min="1281" max="1281" width="11.6328125" customWidth="1"/>
    <col min="1282" max="1282" width="15" customWidth="1"/>
    <col min="1283" max="1283" width="11.54296875" customWidth="1"/>
    <col min="1533" max="1533" width="9.36328125" customWidth="1"/>
    <col min="1534" max="1534" width="48.54296875" customWidth="1"/>
    <col min="1535" max="1535" width="7.453125" customWidth="1"/>
    <col min="1536" max="1536" width="11.36328125" customWidth="1"/>
    <col min="1537" max="1537" width="11.6328125" customWidth="1"/>
    <col min="1538" max="1538" width="15" customWidth="1"/>
    <col min="1539" max="1539" width="11.54296875" customWidth="1"/>
    <col min="1789" max="1789" width="9.36328125" customWidth="1"/>
    <col min="1790" max="1790" width="48.54296875" customWidth="1"/>
    <col min="1791" max="1791" width="7.453125" customWidth="1"/>
    <col min="1792" max="1792" width="11.36328125" customWidth="1"/>
    <col min="1793" max="1793" width="11.6328125" customWidth="1"/>
    <col min="1794" max="1794" width="15" customWidth="1"/>
    <col min="1795" max="1795" width="11.54296875" customWidth="1"/>
    <col min="2045" max="2045" width="9.36328125" customWidth="1"/>
    <col min="2046" max="2046" width="48.54296875" customWidth="1"/>
    <col min="2047" max="2047" width="7.453125" customWidth="1"/>
    <col min="2048" max="2048" width="11.36328125" customWidth="1"/>
    <col min="2049" max="2049" width="11.6328125" customWidth="1"/>
    <col min="2050" max="2050" width="15" customWidth="1"/>
    <col min="2051" max="2051" width="11.54296875" customWidth="1"/>
    <col min="2301" max="2301" width="9.36328125" customWidth="1"/>
    <col min="2302" max="2302" width="48.54296875" customWidth="1"/>
    <col min="2303" max="2303" width="7.453125" customWidth="1"/>
    <col min="2304" max="2304" width="11.36328125" customWidth="1"/>
    <col min="2305" max="2305" width="11.6328125" customWidth="1"/>
    <col min="2306" max="2306" width="15" customWidth="1"/>
    <col min="2307" max="2307" width="11.54296875" customWidth="1"/>
    <col min="2557" max="2557" width="9.36328125" customWidth="1"/>
    <col min="2558" max="2558" width="48.54296875" customWidth="1"/>
    <col min="2559" max="2559" width="7.453125" customWidth="1"/>
    <col min="2560" max="2560" width="11.36328125" customWidth="1"/>
    <col min="2561" max="2561" width="11.6328125" customWidth="1"/>
    <col min="2562" max="2562" width="15" customWidth="1"/>
    <col min="2563" max="2563" width="11.54296875" customWidth="1"/>
    <col min="2813" max="2813" width="9.36328125" customWidth="1"/>
    <col min="2814" max="2814" width="48.54296875" customWidth="1"/>
    <col min="2815" max="2815" width="7.453125" customWidth="1"/>
    <col min="2816" max="2816" width="11.36328125" customWidth="1"/>
    <col min="2817" max="2817" width="11.6328125" customWidth="1"/>
    <col min="2818" max="2818" width="15" customWidth="1"/>
    <col min="2819" max="2819" width="11.54296875" customWidth="1"/>
    <col min="3069" max="3069" width="9.36328125" customWidth="1"/>
    <col min="3070" max="3070" width="48.54296875" customWidth="1"/>
    <col min="3071" max="3071" width="7.453125" customWidth="1"/>
    <col min="3072" max="3072" width="11.36328125" customWidth="1"/>
    <col min="3073" max="3073" width="11.6328125" customWidth="1"/>
    <col min="3074" max="3074" width="15" customWidth="1"/>
    <col min="3075" max="3075" width="11.54296875" customWidth="1"/>
    <col min="3325" max="3325" width="9.36328125" customWidth="1"/>
    <col min="3326" max="3326" width="48.54296875" customWidth="1"/>
    <col min="3327" max="3327" width="7.453125" customWidth="1"/>
    <col min="3328" max="3328" width="11.36328125" customWidth="1"/>
    <col min="3329" max="3329" width="11.6328125" customWidth="1"/>
    <col min="3330" max="3330" width="15" customWidth="1"/>
    <col min="3331" max="3331" width="11.54296875" customWidth="1"/>
    <col min="3581" max="3581" width="9.36328125" customWidth="1"/>
    <col min="3582" max="3582" width="48.54296875" customWidth="1"/>
    <col min="3583" max="3583" width="7.453125" customWidth="1"/>
    <col min="3584" max="3584" width="11.36328125" customWidth="1"/>
    <col min="3585" max="3585" width="11.6328125" customWidth="1"/>
    <col min="3586" max="3586" width="15" customWidth="1"/>
    <col min="3587" max="3587" width="11.54296875" customWidth="1"/>
    <col min="3837" max="3837" width="9.36328125" customWidth="1"/>
    <col min="3838" max="3838" width="48.54296875" customWidth="1"/>
    <col min="3839" max="3839" width="7.453125" customWidth="1"/>
    <col min="3840" max="3840" width="11.36328125" customWidth="1"/>
    <col min="3841" max="3841" width="11.6328125" customWidth="1"/>
    <col min="3842" max="3842" width="15" customWidth="1"/>
    <col min="3843" max="3843" width="11.54296875" customWidth="1"/>
    <col min="4093" max="4093" width="9.36328125" customWidth="1"/>
    <col min="4094" max="4094" width="48.54296875" customWidth="1"/>
    <col min="4095" max="4095" width="7.453125" customWidth="1"/>
    <col min="4096" max="4096" width="11.36328125" customWidth="1"/>
    <col min="4097" max="4097" width="11.6328125" customWidth="1"/>
    <col min="4098" max="4098" width="15" customWidth="1"/>
    <col min="4099" max="4099" width="11.54296875" customWidth="1"/>
    <col min="4349" max="4349" width="9.36328125" customWidth="1"/>
    <col min="4350" max="4350" width="48.54296875" customWidth="1"/>
    <col min="4351" max="4351" width="7.453125" customWidth="1"/>
    <col min="4352" max="4352" width="11.36328125" customWidth="1"/>
    <col min="4353" max="4353" width="11.6328125" customWidth="1"/>
    <col min="4354" max="4354" width="15" customWidth="1"/>
    <col min="4355" max="4355" width="11.54296875" customWidth="1"/>
    <col min="4605" max="4605" width="9.36328125" customWidth="1"/>
    <col min="4606" max="4606" width="48.54296875" customWidth="1"/>
    <col min="4607" max="4607" width="7.453125" customWidth="1"/>
    <col min="4608" max="4608" width="11.36328125" customWidth="1"/>
    <col min="4609" max="4609" width="11.6328125" customWidth="1"/>
    <col min="4610" max="4610" width="15" customWidth="1"/>
    <col min="4611" max="4611" width="11.54296875" customWidth="1"/>
    <col min="4861" max="4861" width="9.36328125" customWidth="1"/>
    <col min="4862" max="4862" width="48.54296875" customWidth="1"/>
    <col min="4863" max="4863" width="7.453125" customWidth="1"/>
    <col min="4864" max="4864" width="11.36328125" customWidth="1"/>
    <col min="4865" max="4865" width="11.6328125" customWidth="1"/>
    <col min="4866" max="4866" width="15" customWidth="1"/>
    <col min="4867" max="4867" width="11.54296875" customWidth="1"/>
    <col min="5117" max="5117" width="9.36328125" customWidth="1"/>
    <col min="5118" max="5118" width="48.54296875" customWidth="1"/>
    <col min="5119" max="5119" width="7.453125" customWidth="1"/>
    <col min="5120" max="5120" width="11.36328125" customWidth="1"/>
    <col min="5121" max="5121" width="11.6328125" customWidth="1"/>
    <col min="5122" max="5122" width="15" customWidth="1"/>
    <col min="5123" max="5123" width="11.54296875" customWidth="1"/>
    <col min="5373" max="5373" width="9.36328125" customWidth="1"/>
    <col min="5374" max="5374" width="48.54296875" customWidth="1"/>
    <col min="5375" max="5375" width="7.453125" customWidth="1"/>
    <col min="5376" max="5376" width="11.36328125" customWidth="1"/>
    <col min="5377" max="5377" width="11.6328125" customWidth="1"/>
    <col min="5378" max="5378" width="15" customWidth="1"/>
    <col min="5379" max="5379" width="11.54296875" customWidth="1"/>
    <col min="5629" max="5629" width="9.36328125" customWidth="1"/>
    <col min="5630" max="5630" width="48.54296875" customWidth="1"/>
    <col min="5631" max="5631" width="7.453125" customWidth="1"/>
    <col min="5632" max="5632" width="11.36328125" customWidth="1"/>
    <col min="5633" max="5633" width="11.6328125" customWidth="1"/>
    <col min="5634" max="5634" width="15" customWidth="1"/>
    <col min="5635" max="5635" width="11.54296875" customWidth="1"/>
    <col min="5885" max="5885" width="9.36328125" customWidth="1"/>
    <col min="5886" max="5886" width="48.54296875" customWidth="1"/>
    <col min="5887" max="5887" width="7.453125" customWidth="1"/>
    <col min="5888" max="5888" width="11.36328125" customWidth="1"/>
    <col min="5889" max="5889" width="11.6328125" customWidth="1"/>
    <col min="5890" max="5890" width="15" customWidth="1"/>
    <col min="5891" max="5891" width="11.54296875" customWidth="1"/>
    <col min="6141" max="6141" width="9.36328125" customWidth="1"/>
    <col min="6142" max="6142" width="48.54296875" customWidth="1"/>
    <col min="6143" max="6143" width="7.453125" customWidth="1"/>
    <col min="6144" max="6144" width="11.36328125" customWidth="1"/>
    <col min="6145" max="6145" width="11.6328125" customWidth="1"/>
    <col min="6146" max="6146" width="15" customWidth="1"/>
    <col min="6147" max="6147" width="11.54296875" customWidth="1"/>
    <col min="6397" max="6397" width="9.36328125" customWidth="1"/>
    <col min="6398" max="6398" width="48.54296875" customWidth="1"/>
    <col min="6399" max="6399" width="7.453125" customWidth="1"/>
    <col min="6400" max="6400" width="11.36328125" customWidth="1"/>
    <col min="6401" max="6401" width="11.6328125" customWidth="1"/>
    <col min="6402" max="6402" width="15" customWidth="1"/>
    <col min="6403" max="6403" width="11.54296875" customWidth="1"/>
    <col min="6653" max="6653" width="9.36328125" customWidth="1"/>
    <col min="6654" max="6654" width="48.54296875" customWidth="1"/>
    <col min="6655" max="6655" width="7.453125" customWidth="1"/>
    <col min="6656" max="6656" width="11.36328125" customWidth="1"/>
    <col min="6657" max="6657" width="11.6328125" customWidth="1"/>
    <col min="6658" max="6658" width="15" customWidth="1"/>
    <col min="6659" max="6659" width="11.54296875" customWidth="1"/>
    <col min="6909" max="6909" width="9.36328125" customWidth="1"/>
    <col min="6910" max="6910" width="48.54296875" customWidth="1"/>
    <col min="6911" max="6911" width="7.453125" customWidth="1"/>
    <col min="6912" max="6912" width="11.36328125" customWidth="1"/>
    <col min="6913" max="6913" width="11.6328125" customWidth="1"/>
    <col min="6914" max="6914" width="15" customWidth="1"/>
    <col min="6915" max="6915" width="11.54296875" customWidth="1"/>
    <col min="7165" max="7165" width="9.36328125" customWidth="1"/>
    <col min="7166" max="7166" width="48.54296875" customWidth="1"/>
    <col min="7167" max="7167" width="7.453125" customWidth="1"/>
    <col min="7168" max="7168" width="11.36328125" customWidth="1"/>
    <col min="7169" max="7169" width="11.6328125" customWidth="1"/>
    <col min="7170" max="7170" width="15" customWidth="1"/>
    <col min="7171" max="7171" width="11.54296875" customWidth="1"/>
    <col min="7421" max="7421" width="9.36328125" customWidth="1"/>
    <col min="7422" max="7422" width="48.54296875" customWidth="1"/>
    <col min="7423" max="7423" width="7.453125" customWidth="1"/>
    <col min="7424" max="7424" width="11.36328125" customWidth="1"/>
    <col min="7425" max="7425" width="11.6328125" customWidth="1"/>
    <col min="7426" max="7426" width="15" customWidth="1"/>
    <col min="7427" max="7427" width="11.54296875" customWidth="1"/>
    <col min="7677" max="7677" width="9.36328125" customWidth="1"/>
    <col min="7678" max="7678" width="48.54296875" customWidth="1"/>
    <col min="7679" max="7679" width="7.453125" customWidth="1"/>
    <col min="7680" max="7680" width="11.36328125" customWidth="1"/>
    <col min="7681" max="7681" width="11.6328125" customWidth="1"/>
    <col min="7682" max="7682" width="15" customWidth="1"/>
    <col min="7683" max="7683" width="11.54296875" customWidth="1"/>
    <col min="7933" max="7933" width="9.36328125" customWidth="1"/>
    <col min="7934" max="7934" width="48.54296875" customWidth="1"/>
    <col min="7935" max="7935" width="7.453125" customWidth="1"/>
    <col min="7936" max="7936" width="11.36328125" customWidth="1"/>
    <col min="7937" max="7937" width="11.6328125" customWidth="1"/>
    <col min="7938" max="7938" width="15" customWidth="1"/>
    <col min="7939" max="7939" width="11.54296875" customWidth="1"/>
    <col min="8189" max="8189" width="9.36328125" customWidth="1"/>
    <col min="8190" max="8190" width="48.54296875" customWidth="1"/>
    <col min="8191" max="8191" width="7.453125" customWidth="1"/>
    <col min="8192" max="8192" width="11.36328125" customWidth="1"/>
    <col min="8193" max="8193" width="11.6328125" customWidth="1"/>
    <col min="8194" max="8194" width="15" customWidth="1"/>
    <col min="8195" max="8195" width="11.54296875" customWidth="1"/>
    <col min="8445" max="8445" width="9.36328125" customWidth="1"/>
    <col min="8446" max="8446" width="48.54296875" customWidth="1"/>
    <col min="8447" max="8447" width="7.453125" customWidth="1"/>
    <col min="8448" max="8448" width="11.36328125" customWidth="1"/>
    <col min="8449" max="8449" width="11.6328125" customWidth="1"/>
    <col min="8450" max="8450" width="15" customWidth="1"/>
    <col min="8451" max="8451" width="11.54296875" customWidth="1"/>
    <col min="8701" max="8701" width="9.36328125" customWidth="1"/>
    <col min="8702" max="8702" width="48.54296875" customWidth="1"/>
    <col min="8703" max="8703" width="7.453125" customWidth="1"/>
    <col min="8704" max="8704" width="11.36328125" customWidth="1"/>
    <col min="8705" max="8705" width="11.6328125" customWidth="1"/>
    <col min="8706" max="8706" width="15" customWidth="1"/>
    <col min="8707" max="8707" width="11.54296875" customWidth="1"/>
    <col min="8957" max="8957" width="9.36328125" customWidth="1"/>
    <col min="8958" max="8958" width="48.54296875" customWidth="1"/>
    <col min="8959" max="8959" width="7.453125" customWidth="1"/>
    <col min="8960" max="8960" width="11.36328125" customWidth="1"/>
    <col min="8961" max="8961" width="11.6328125" customWidth="1"/>
    <col min="8962" max="8962" width="15" customWidth="1"/>
    <col min="8963" max="8963" width="11.54296875" customWidth="1"/>
    <col min="9213" max="9213" width="9.36328125" customWidth="1"/>
    <col min="9214" max="9214" width="48.54296875" customWidth="1"/>
    <col min="9215" max="9215" width="7.453125" customWidth="1"/>
    <col min="9216" max="9216" width="11.36328125" customWidth="1"/>
    <col min="9217" max="9217" width="11.6328125" customWidth="1"/>
    <col min="9218" max="9218" width="15" customWidth="1"/>
    <col min="9219" max="9219" width="11.54296875" customWidth="1"/>
    <col min="9469" max="9469" width="9.36328125" customWidth="1"/>
    <col min="9470" max="9470" width="48.54296875" customWidth="1"/>
    <col min="9471" max="9471" width="7.453125" customWidth="1"/>
    <col min="9472" max="9472" width="11.36328125" customWidth="1"/>
    <col min="9473" max="9473" width="11.6328125" customWidth="1"/>
    <col min="9474" max="9474" width="15" customWidth="1"/>
    <col min="9475" max="9475" width="11.54296875" customWidth="1"/>
    <col min="9725" max="9725" width="9.36328125" customWidth="1"/>
    <col min="9726" max="9726" width="48.54296875" customWidth="1"/>
    <col min="9727" max="9727" width="7.453125" customWidth="1"/>
    <col min="9728" max="9728" width="11.36328125" customWidth="1"/>
    <col min="9729" max="9729" width="11.6328125" customWidth="1"/>
    <col min="9730" max="9730" width="15" customWidth="1"/>
    <col min="9731" max="9731" width="11.54296875" customWidth="1"/>
    <col min="9981" max="9981" width="9.36328125" customWidth="1"/>
    <col min="9982" max="9982" width="48.54296875" customWidth="1"/>
    <col min="9983" max="9983" width="7.453125" customWidth="1"/>
    <col min="9984" max="9984" width="11.36328125" customWidth="1"/>
    <col min="9985" max="9985" width="11.6328125" customWidth="1"/>
    <col min="9986" max="9986" width="15" customWidth="1"/>
    <col min="9987" max="9987" width="11.54296875" customWidth="1"/>
    <col min="10237" max="10237" width="9.36328125" customWidth="1"/>
    <col min="10238" max="10238" width="48.54296875" customWidth="1"/>
    <col min="10239" max="10239" width="7.453125" customWidth="1"/>
    <col min="10240" max="10240" width="11.36328125" customWidth="1"/>
    <col min="10241" max="10241" width="11.6328125" customWidth="1"/>
    <col min="10242" max="10242" width="15" customWidth="1"/>
    <col min="10243" max="10243" width="11.54296875" customWidth="1"/>
    <col min="10493" max="10493" width="9.36328125" customWidth="1"/>
    <col min="10494" max="10494" width="48.54296875" customWidth="1"/>
    <col min="10495" max="10495" width="7.453125" customWidth="1"/>
    <col min="10496" max="10496" width="11.36328125" customWidth="1"/>
    <col min="10497" max="10497" width="11.6328125" customWidth="1"/>
    <col min="10498" max="10498" width="15" customWidth="1"/>
    <col min="10499" max="10499" width="11.54296875" customWidth="1"/>
    <col min="10749" max="10749" width="9.36328125" customWidth="1"/>
    <col min="10750" max="10750" width="48.54296875" customWidth="1"/>
    <col min="10751" max="10751" width="7.453125" customWidth="1"/>
    <col min="10752" max="10752" width="11.36328125" customWidth="1"/>
    <col min="10753" max="10753" width="11.6328125" customWidth="1"/>
    <col min="10754" max="10754" width="15" customWidth="1"/>
    <col min="10755" max="10755" width="11.54296875" customWidth="1"/>
    <col min="11005" max="11005" width="9.36328125" customWidth="1"/>
    <col min="11006" max="11006" width="48.54296875" customWidth="1"/>
    <col min="11007" max="11007" width="7.453125" customWidth="1"/>
    <col min="11008" max="11008" width="11.36328125" customWidth="1"/>
    <col min="11009" max="11009" width="11.6328125" customWidth="1"/>
    <col min="11010" max="11010" width="15" customWidth="1"/>
    <col min="11011" max="11011" width="11.54296875" customWidth="1"/>
    <col min="11261" max="11261" width="9.36328125" customWidth="1"/>
    <col min="11262" max="11262" width="48.54296875" customWidth="1"/>
    <col min="11263" max="11263" width="7.453125" customWidth="1"/>
    <col min="11264" max="11264" width="11.36328125" customWidth="1"/>
    <col min="11265" max="11265" width="11.6328125" customWidth="1"/>
    <col min="11266" max="11266" width="15" customWidth="1"/>
    <col min="11267" max="11267" width="11.54296875" customWidth="1"/>
    <col min="11517" max="11517" width="9.36328125" customWidth="1"/>
    <col min="11518" max="11518" width="48.54296875" customWidth="1"/>
    <col min="11519" max="11519" width="7.453125" customWidth="1"/>
    <col min="11520" max="11520" width="11.36328125" customWidth="1"/>
    <col min="11521" max="11521" width="11.6328125" customWidth="1"/>
    <col min="11522" max="11522" width="15" customWidth="1"/>
    <col min="11523" max="11523" width="11.54296875" customWidth="1"/>
    <col min="11773" max="11773" width="9.36328125" customWidth="1"/>
    <col min="11774" max="11774" width="48.54296875" customWidth="1"/>
    <col min="11775" max="11775" width="7.453125" customWidth="1"/>
    <col min="11776" max="11776" width="11.36328125" customWidth="1"/>
    <col min="11777" max="11777" width="11.6328125" customWidth="1"/>
    <col min="11778" max="11778" width="15" customWidth="1"/>
    <col min="11779" max="11779" width="11.54296875" customWidth="1"/>
    <col min="12029" max="12029" width="9.36328125" customWidth="1"/>
    <col min="12030" max="12030" width="48.54296875" customWidth="1"/>
    <col min="12031" max="12031" width="7.453125" customWidth="1"/>
    <col min="12032" max="12032" width="11.36328125" customWidth="1"/>
    <col min="12033" max="12033" width="11.6328125" customWidth="1"/>
    <col min="12034" max="12034" width="15" customWidth="1"/>
    <col min="12035" max="12035" width="11.54296875" customWidth="1"/>
    <col min="12285" max="12285" width="9.36328125" customWidth="1"/>
    <col min="12286" max="12286" width="48.54296875" customWidth="1"/>
    <col min="12287" max="12287" width="7.453125" customWidth="1"/>
    <col min="12288" max="12288" width="11.36328125" customWidth="1"/>
    <col min="12289" max="12289" width="11.6328125" customWidth="1"/>
    <col min="12290" max="12290" width="15" customWidth="1"/>
    <col min="12291" max="12291" width="11.54296875" customWidth="1"/>
    <col min="12541" max="12541" width="9.36328125" customWidth="1"/>
    <col min="12542" max="12542" width="48.54296875" customWidth="1"/>
    <col min="12543" max="12543" width="7.453125" customWidth="1"/>
    <col min="12544" max="12544" width="11.36328125" customWidth="1"/>
    <col min="12545" max="12545" width="11.6328125" customWidth="1"/>
    <col min="12546" max="12546" width="15" customWidth="1"/>
    <col min="12547" max="12547" width="11.54296875" customWidth="1"/>
    <col min="12797" max="12797" width="9.36328125" customWidth="1"/>
    <col min="12798" max="12798" width="48.54296875" customWidth="1"/>
    <col min="12799" max="12799" width="7.453125" customWidth="1"/>
    <col min="12800" max="12800" width="11.36328125" customWidth="1"/>
    <col min="12801" max="12801" width="11.6328125" customWidth="1"/>
    <col min="12802" max="12802" width="15" customWidth="1"/>
    <col min="12803" max="12803" width="11.54296875" customWidth="1"/>
    <col min="13053" max="13053" width="9.36328125" customWidth="1"/>
    <col min="13054" max="13054" width="48.54296875" customWidth="1"/>
    <col min="13055" max="13055" width="7.453125" customWidth="1"/>
    <col min="13056" max="13056" width="11.36328125" customWidth="1"/>
    <col min="13057" max="13057" width="11.6328125" customWidth="1"/>
    <col min="13058" max="13058" width="15" customWidth="1"/>
    <col min="13059" max="13059" width="11.54296875" customWidth="1"/>
    <col min="13309" max="13309" width="9.36328125" customWidth="1"/>
    <col min="13310" max="13310" width="48.54296875" customWidth="1"/>
    <col min="13311" max="13311" width="7.453125" customWidth="1"/>
    <col min="13312" max="13312" width="11.36328125" customWidth="1"/>
    <col min="13313" max="13313" width="11.6328125" customWidth="1"/>
    <col min="13314" max="13314" width="15" customWidth="1"/>
    <col min="13315" max="13315" width="11.54296875" customWidth="1"/>
    <col min="13565" max="13565" width="9.36328125" customWidth="1"/>
    <col min="13566" max="13566" width="48.54296875" customWidth="1"/>
    <col min="13567" max="13567" width="7.453125" customWidth="1"/>
    <col min="13568" max="13568" width="11.36328125" customWidth="1"/>
    <col min="13569" max="13569" width="11.6328125" customWidth="1"/>
    <col min="13570" max="13570" width="15" customWidth="1"/>
    <col min="13571" max="13571" width="11.54296875" customWidth="1"/>
    <col min="13821" max="13821" width="9.36328125" customWidth="1"/>
    <col min="13822" max="13822" width="48.54296875" customWidth="1"/>
    <col min="13823" max="13823" width="7.453125" customWidth="1"/>
    <col min="13824" max="13824" width="11.36328125" customWidth="1"/>
    <col min="13825" max="13825" width="11.6328125" customWidth="1"/>
    <col min="13826" max="13826" width="15" customWidth="1"/>
    <col min="13827" max="13827" width="11.54296875" customWidth="1"/>
    <col min="14077" max="14077" width="9.36328125" customWidth="1"/>
    <col min="14078" max="14078" width="48.54296875" customWidth="1"/>
    <col min="14079" max="14079" width="7.453125" customWidth="1"/>
    <col min="14080" max="14080" width="11.36328125" customWidth="1"/>
    <col min="14081" max="14081" width="11.6328125" customWidth="1"/>
    <col min="14082" max="14082" width="15" customWidth="1"/>
    <col min="14083" max="14083" width="11.54296875" customWidth="1"/>
    <col min="14333" max="14333" width="9.36328125" customWidth="1"/>
    <col min="14334" max="14334" width="48.54296875" customWidth="1"/>
    <col min="14335" max="14335" width="7.453125" customWidth="1"/>
    <col min="14336" max="14336" width="11.36328125" customWidth="1"/>
    <col min="14337" max="14337" width="11.6328125" customWidth="1"/>
    <col min="14338" max="14338" width="15" customWidth="1"/>
    <col min="14339" max="14339" width="11.54296875" customWidth="1"/>
    <col min="14589" max="14589" width="9.36328125" customWidth="1"/>
    <col min="14590" max="14590" width="48.54296875" customWidth="1"/>
    <col min="14591" max="14591" width="7.453125" customWidth="1"/>
    <col min="14592" max="14592" width="11.36328125" customWidth="1"/>
    <col min="14593" max="14593" width="11.6328125" customWidth="1"/>
    <col min="14594" max="14594" width="15" customWidth="1"/>
    <col min="14595" max="14595" width="11.54296875" customWidth="1"/>
    <col min="14845" max="14845" width="9.36328125" customWidth="1"/>
    <col min="14846" max="14846" width="48.54296875" customWidth="1"/>
    <col min="14847" max="14847" width="7.453125" customWidth="1"/>
    <col min="14848" max="14848" width="11.36328125" customWidth="1"/>
    <col min="14849" max="14849" width="11.6328125" customWidth="1"/>
    <col min="14850" max="14850" width="15" customWidth="1"/>
    <col min="14851" max="14851" width="11.54296875" customWidth="1"/>
    <col min="15101" max="15101" width="9.36328125" customWidth="1"/>
    <col min="15102" max="15102" width="48.54296875" customWidth="1"/>
    <col min="15103" max="15103" width="7.453125" customWidth="1"/>
    <col min="15104" max="15104" width="11.36328125" customWidth="1"/>
    <col min="15105" max="15105" width="11.6328125" customWidth="1"/>
    <col min="15106" max="15106" width="15" customWidth="1"/>
    <col min="15107" max="15107" width="11.54296875" customWidth="1"/>
    <col min="15357" max="15357" width="9.36328125" customWidth="1"/>
    <col min="15358" max="15358" width="48.54296875" customWidth="1"/>
    <col min="15359" max="15359" width="7.453125" customWidth="1"/>
    <col min="15360" max="15360" width="11.36328125" customWidth="1"/>
    <col min="15361" max="15361" width="11.6328125" customWidth="1"/>
    <col min="15362" max="15362" width="15" customWidth="1"/>
    <col min="15363" max="15363" width="11.54296875" customWidth="1"/>
    <col min="15613" max="15613" width="9.36328125" customWidth="1"/>
    <col min="15614" max="15614" width="48.54296875" customWidth="1"/>
    <col min="15615" max="15615" width="7.453125" customWidth="1"/>
    <col min="15616" max="15616" width="11.36328125" customWidth="1"/>
    <col min="15617" max="15617" width="11.6328125" customWidth="1"/>
    <col min="15618" max="15618" width="15" customWidth="1"/>
    <col min="15619" max="15619" width="11.54296875" customWidth="1"/>
    <col min="15869" max="15869" width="9.36328125" customWidth="1"/>
    <col min="15870" max="15870" width="48.54296875" customWidth="1"/>
    <col min="15871" max="15871" width="7.453125" customWidth="1"/>
    <col min="15872" max="15872" width="11.36328125" customWidth="1"/>
    <col min="15873" max="15873" width="11.6328125" customWidth="1"/>
    <col min="15874" max="15874" width="15" customWidth="1"/>
    <col min="15875" max="15875" width="11.54296875" customWidth="1"/>
    <col min="16125" max="16125" width="9.36328125" customWidth="1"/>
    <col min="16126" max="16126" width="48.54296875" customWidth="1"/>
    <col min="16127" max="16127" width="7.453125" customWidth="1"/>
    <col min="16128" max="16128" width="11.36328125" customWidth="1"/>
    <col min="16129" max="16129" width="11.6328125" customWidth="1"/>
    <col min="16130" max="16130" width="15" customWidth="1"/>
    <col min="16131" max="16131" width="11.54296875"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3">
      <c r="A3" s="15" t="s">
        <v>1705</v>
      </c>
      <c r="B3" s="46"/>
      <c r="C3" s="16"/>
      <c r="D3" s="16"/>
      <c r="E3" s="16"/>
      <c r="F3" s="16"/>
    </row>
    <row r="4" spans="1:6" ht="13" x14ac:dyDescent="0.3">
      <c r="A4" s="15"/>
      <c r="B4" s="46"/>
      <c r="C4" s="16"/>
      <c r="D4" s="16"/>
      <c r="E4" s="16"/>
      <c r="F4" s="16"/>
    </row>
    <row r="5" spans="1:6" ht="13" x14ac:dyDescent="0.3">
      <c r="A5" s="15" t="s">
        <v>1096</v>
      </c>
      <c r="B5" s="34"/>
      <c r="C5" s="40"/>
      <c r="D5" s="40"/>
      <c r="E5" s="780"/>
      <c r="F5" s="39"/>
    </row>
    <row r="6" spans="1:6" ht="13.5" thickBot="1" x14ac:dyDescent="0.35">
      <c r="A6" s="15"/>
      <c r="B6" s="34"/>
      <c r="C6" s="40"/>
      <c r="D6" s="40"/>
      <c r="E6" s="780"/>
      <c r="F6" s="39"/>
    </row>
    <row r="7" spans="1:6" ht="26.5" thickBot="1" x14ac:dyDescent="0.3">
      <c r="A7" s="800" t="s">
        <v>72</v>
      </c>
      <c r="B7" s="801" t="s">
        <v>73</v>
      </c>
      <c r="C7" s="801" t="s">
        <v>74</v>
      </c>
      <c r="D7" s="801" t="s">
        <v>75</v>
      </c>
      <c r="E7" s="802" t="s">
        <v>1440</v>
      </c>
      <c r="F7" s="803" t="s">
        <v>1441</v>
      </c>
    </row>
    <row r="8" spans="1:6" x14ac:dyDescent="0.25">
      <c r="A8" s="294"/>
      <c r="B8" s="303"/>
      <c r="C8" s="43"/>
      <c r="D8" s="43"/>
      <c r="E8" s="781"/>
      <c r="F8" s="782"/>
    </row>
    <row r="9" spans="1:6" ht="13" x14ac:dyDescent="0.25">
      <c r="A9" s="294"/>
      <c r="B9" s="295" t="s">
        <v>92</v>
      </c>
      <c r="C9" s="1089"/>
      <c r="D9" s="43"/>
      <c r="E9" s="781"/>
      <c r="F9" s="782"/>
    </row>
    <row r="10" spans="1:6" ht="25" x14ac:dyDescent="0.25">
      <c r="A10" s="294"/>
      <c r="B10" s="457" t="s">
        <v>1787</v>
      </c>
      <c r="C10" s="1089"/>
      <c r="D10" s="43"/>
      <c r="E10" s="781"/>
      <c r="F10" s="782"/>
    </row>
    <row r="11" spans="1:6" x14ac:dyDescent="0.25">
      <c r="A11" s="294"/>
      <c r="B11" s="303"/>
      <c r="C11" s="1089"/>
      <c r="D11" s="43"/>
      <c r="E11" s="781"/>
      <c r="F11" s="782"/>
    </row>
    <row r="12" spans="1:6" x14ac:dyDescent="0.25">
      <c r="A12" s="294"/>
      <c r="B12" s="302"/>
      <c r="C12" s="783"/>
      <c r="D12" s="41"/>
      <c r="E12" s="340"/>
      <c r="F12" s="782"/>
    </row>
    <row r="13" spans="1:6" ht="13" x14ac:dyDescent="0.3">
      <c r="A13" s="294"/>
      <c r="B13" s="311" t="s">
        <v>101</v>
      </c>
      <c r="C13" s="41"/>
      <c r="D13" s="41"/>
      <c r="E13" s="337"/>
      <c r="F13" s="782"/>
    </row>
    <row r="14" spans="1:6" ht="13" x14ac:dyDescent="0.3">
      <c r="A14" s="294"/>
      <c r="B14" s="303"/>
      <c r="C14" s="41"/>
      <c r="D14" s="41"/>
      <c r="E14" s="337"/>
      <c r="F14" s="782"/>
    </row>
    <row r="15" spans="1:6" ht="13" x14ac:dyDescent="0.25">
      <c r="A15" s="294"/>
      <c r="B15" s="311" t="s">
        <v>102</v>
      </c>
      <c r="C15" s="41"/>
      <c r="D15" s="41"/>
      <c r="E15" s="338"/>
      <c r="F15" s="782"/>
    </row>
    <row r="16" spans="1:6" x14ac:dyDescent="0.25">
      <c r="A16" s="294"/>
      <c r="B16" s="303"/>
      <c r="C16" s="43"/>
      <c r="D16" s="43"/>
      <c r="E16" s="338"/>
      <c r="F16" s="784"/>
    </row>
    <row r="17" spans="1:6" ht="13" x14ac:dyDescent="0.25">
      <c r="A17" s="294"/>
      <c r="B17" s="295" t="s">
        <v>70</v>
      </c>
      <c r="C17" s="41"/>
      <c r="D17" s="41"/>
      <c r="E17" s="338"/>
      <c r="F17" s="782"/>
    </row>
    <row r="18" spans="1:6" x14ac:dyDescent="0.25">
      <c r="A18" s="294"/>
      <c r="B18" s="303"/>
      <c r="C18" s="41"/>
      <c r="D18" s="41"/>
      <c r="E18" s="338"/>
      <c r="F18" s="782"/>
    </row>
    <row r="19" spans="1:6" ht="25" x14ac:dyDescent="0.25">
      <c r="A19" s="294"/>
      <c r="B19" s="305" t="s">
        <v>302</v>
      </c>
      <c r="C19" s="41"/>
      <c r="D19" s="41"/>
      <c r="E19" s="338"/>
      <c r="F19" s="782"/>
    </row>
    <row r="20" spans="1:6" ht="13" x14ac:dyDescent="0.3">
      <c r="A20" s="294"/>
      <c r="B20" s="303"/>
      <c r="C20" s="41"/>
      <c r="D20" s="41"/>
      <c r="E20" s="337"/>
      <c r="F20" s="782"/>
    </row>
    <row r="21" spans="1:6" x14ac:dyDescent="0.25">
      <c r="A21" s="294" t="s">
        <v>146</v>
      </c>
      <c r="B21" s="454" t="s">
        <v>740</v>
      </c>
      <c r="C21" s="41" t="s">
        <v>294</v>
      </c>
      <c r="D21" s="41">
        <v>24</v>
      </c>
      <c r="E21" s="785"/>
      <c r="F21" s="786">
        <f>D21*E21</f>
        <v>0</v>
      </c>
    </row>
    <row r="22" spans="1:6" x14ac:dyDescent="0.25">
      <c r="A22" s="44"/>
      <c r="B22" s="43">
        <v>2</v>
      </c>
      <c r="C22" s="41"/>
      <c r="D22" s="41"/>
      <c r="E22" s="338"/>
      <c r="F22" s="782"/>
    </row>
    <row r="23" spans="1:6" ht="13" x14ac:dyDescent="0.25">
      <c r="A23" s="331"/>
      <c r="B23" s="295" t="s">
        <v>71</v>
      </c>
      <c r="C23" s="41"/>
      <c r="D23" s="41"/>
      <c r="E23" s="338"/>
      <c r="F23" s="782"/>
    </row>
    <row r="24" spans="1:6" ht="13" x14ac:dyDescent="0.25">
      <c r="A24" s="294"/>
      <c r="B24" s="311"/>
      <c r="C24" s="41"/>
      <c r="D24" s="41"/>
      <c r="E24" s="338"/>
      <c r="F24" s="782"/>
    </row>
    <row r="25" spans="1:6" ht="25" x14ac:dyDescent="0.25">
      <c r="A25" s="294"/>
      <c r="B25" s="305" t="s">
        <v>701</v>
      </c>
      <c r="C25" s="41"/>
      <c r="D25" s="41"/>
      <c r="E25" s="338"/>
      <c r="F25" s="782"/>
    </row>
    <row r="26" spans="1:6" x14ac:dyDescent="0.25">
      <c r="A26" s="294"/>
      <c r="B26" s="336"/>
      <c r="C26" s="41"/>
      <c r="D26" s="41"/>
      <c r="E26" s="338"/>
      <c r="F26" s="782"/>
    </row>
    <row r="27" spans="1:6" x14ac:dyDescent="0.25">
      <c r="A27" s="294" t="s">
        <v>1097</v>
      </c>
      <c r="B27" s="454" t="s">
        <v>1246</v>
      </c>
      <c r="C27" s="41" t="s">
        <v>294</v>
      </c>
      <c r="D27" s="41">
        <v>4</v>
      </c>
      <c r="E27" s="439"/>
      <c r="F27" s="786">
        <f>D27*E27</f>
        <v>0</v>
      </c>
    </row>
    <row r="28" spans="1:6" x14ac:dyDescent="0.25">
      <c r="A28" s="44"/>
      <c r="B28" s="43"/>
      <c r="C28" s="41"/>
      <c r="D28" s="41"/>
      <c r="E28" s="439"/>
      <c r="F28" s="786"/>
    </row>
    <row r="29" spans="1:6" ht="13" x14ac:dyDescent="0.3">
      <c r="A29" s="294"/>
      <c r="B29" s="348" t="s">
        <v>14</v>
      </c>
      <c r="C29" s="41"/>
      <c r="D29" s="41"/>
      <c r="E29" s="785"/>
      <c r="F29" s="786"/>
    </row>
    <row r="30" spans="1:6" x14ac:dyDescent="0.25">
      <c r="A30" s="294"/>
      <c r="B30" s="303"/>
      <c r="C30" s="41"/>
      <c r="D30" s="41"/>
      <c r="E30" s="785"/>
      <c r="F30" s="786"/>
    </row>
    <row r="31" spans="1:6" ht="25" x14ac:dyDescent="0.25">
      <c r="A31" s="294"/>
      <c r="B31" s="304" t="s">
        <v>675</v>
      </c>
      <c r="C31" s="41"/>
      <c r="D31" s="41"/>
      <c r="E31" s="785"/>
      <c r="F31" s="786"/>
    </row>
    <row r="32" spans="1:6" x14ac:dyDescent="0.25">
      <c r="A32" s="294"/>
      <c r="B32" s="303"/>
      <c r="C32" s="41"/>
      <c r="D32" s="41"/>
      <c r="E32" s="785"/>
      <c r="F32" s="786"/>
    </row>
    <row r="33" spans="1:6" x14ac:dyDescent="0.25">
      <c r="A33" s="294" t="s">
        <v>676</v>
      </c>
      <c r="B33" s="454" t="s">
        <v>1607</v>
      </c>
      <c r="C33" s="41" t="s">
        <v>294</v>
      </c>
      <c r="D33" s="41">
        <v>2</v>
      </c>
      <c r="E33" s="785"/>
      <c r="F33" s="786">
        <f>D33*E33</f>
        <v>0</v>
      </c>
    </row>
    <row r="34" spans="1:6" x14ac:dyDescent="0.25">
      <c r="A34" s="294" t="s">
        <v>676</v>
      </c>
      <c r="B34" s="454" t="s">
        <v>1599</v>
      </c>
      <c r="C34" s="41" t="s">
        <v>294</v>
      </c>
      <c r="D34" s="41">
        <v>6</v>
      </c>
      <c r="E34" s="785"/>
      <c r="F34" s="786">
        <f>D34*E34</f>
        <v>0</v>
      </c>
    </row>
    <row r="35" spans="1:6" x14ac:dyDescent="0.25">
      <c r="A35" s="294" t="s">
        <v>1099</v>
      </c>
      <c r="B35" s="454" t="s">
        <v>1256</v>
      </c>
      <c r="C35" s="41" t="s">
        <v>294</v>
      </c>
      <c r="D35" s="41">
        <v>2</v>
      </c>
      <c r="E35" s="785"/>
      <c r="F35" s="786">
        <f>D35*E35</f>
        <v>0</v>
      </c>
    </row>
    <row r="36" spans="1:6" x14ac:dyDescent="0.25">
      <c r="A36" s="294"/>
      <c r="B36" s="303"/>
      <c r="C36" s="41"/>
      <c r="D36" s="41"/>
      <c r="E36" s="785"/>
      <c r="F36" s="786"/>
    </row>
    <row r="37" spans="1:6" ht="13" x14ac:dyDescent="0.3">
      <c r="A37" s="294"/>
      <c r="B37" s="311" t="s">
        <v>134</v>
      </c>
      <c r="C37" s="41"/>
      <c r="D37" s="41"/>
      <c r="E37" s="642"/>
      <c r="F37" s="786"/>
    </row>
    <row r="38" spans="1:6" ht="13" x14ac:dyDescent="0.25">
      <c r="A38" s="294"/>
      <c r="B38" s="295"/>
      <c r="C38" s="41"/>
      <c r="D38" s="41"/>
      <c r="E38" s="439"/>
      <c r="F38" s="786"/>
    </row>
    <row r="39" spans="1:6" ht="37.5" x14ac:dyDescent="0.3">
      <c r="A39" s="294"/>
      <c r="B39" s="305" t="s">
        <v>705</v>
      </c>
      <c r="C39" s="41"/>
      <c r="D39" s="41"/>
      <c r="E39" s="642"/>
      <c r="F39" s="787"/>
    </row>
    <row r="40" spans="1:6" ht="13" x14ac:dyDescent="0.3">
      <c r="A40" s="294"/>
      <c r="B40" s="336"/>
      <c r="C40" s="41"/>
      <c r="D40" s="41"/>
      <c r="E40" s="642"/>
      <c r="F40" s="786"/>
    </row>
    <row r="41" spans="1:6" x14ac:dyDescent="0.25">
      <c r="A41" s="294" t="s">
        <v>652</v>
      </c>
      <c r="B41" s="463" t="s">
        <v>1602</v>
      </c>
      <c r="C41" s="41" t="s">
        <v>294</v>
      </c>
      <c r="D41" s="41">
        <v>4</v>
      </c>
      <c r="E41" s="785"/>
      <c r="F41" s="786">
        <f t="shared" ref="F41:F46" si="0">D41*E41</f>
        <v>0</v>
      </c>
    </row>
    <row r="42" spans="1:6" x14ac:dyDescent="0.25">
      <c r="A42" s="294" t="s">
        <v>651</v>
      </c>
      <c r="B42" s="463" t="s">
        <v>1603</v>
      </c>
      <c r="C42" s="41" t="s">
        <v>294</v>
      </c>
      <c r="D42" s="41">
        <v>4</v>
      </c>
      <c r="E42" s="439"/>
      <c r="F42" s="786">
        <f t="shared" si="0"/>
        <v>0</v>
      </c>
    </row>
    <row r="43" spans="1:6" x14ac:dyDescent="0.25">
      <c r="A43" s="294" t="s">
        <v>660</v>
      </c>
      <c r="B43" s="463" t="s">
        <v>1604</v>
      </c>
      <c r="C43" s="41" t="s">
        <v>294</v>
      </c>
      <c r="D43" s="41">
        <v>4</v>
      </c>
      <c r="E43" s="785"/>
      <c r="F43" s="786">
        <f t="shared" si="0"/>
        <v>0</v>
      </c>
    </row>
    <row r="44" spans="1:6" x14ac:dyDescent="0.25">
      <c r="A44" s="294" t="s">
        <v>661</v>
      </c>
      <c r="B44" s="463" t="s">
        <v>1605</v>
      </c>
      <c r="C44" s="41" t="s">
        <v>294</v>
      </c>
      <c r="D44" s="41">
        <v>4</v>
      </c>
      <c r="E44" s="439"/>
      <c r="F44" s="786">
        <f t="shared" si="0"/>
        <v>0</v>
      </c>
    </row>
    <row r="45" spans="1:6" x14ac:dyDescent="0.25">
      <c r="A45" s="294" t="s">
        <v>1245</v>
      </c>
      <c r="B45" s="463" t="s">
        <v>1600</v>
      </c>
      <c r="C45" s="41" t="s">
        <v>294</v>
      </c>
      <c r="D45" s="41">
        <v>4</v>
      </c>
      <c r="E45" s="785"/>
      <c r="F45" s="786">
        <f t="shared" si="0"/>
        <v>0</v>
      </c>
    </row>
    <row r="46" spans="1:6" x14ac:dyDescent="0.25">
      <c r="A46" s="294" t="s">
        <v>1606</v>
      </c>
      <c r="B46" s="463" t="s">
        <v>1601</v>
      </c>
      <c r="C46" s="41" t="s">
        <v>294</v>
      </c>
      <c r="D46" s="41">
        <v>4</v>
      </c>
      <c r="E46" s="439"/>
      <c r="F46" s="786">
        <f t="shared" si="0"/>
        <v>0</v>
      </c>
    </row>
    <row r="47" spans="1:6" ht="13" x14ac:dyDescent="0.3">
      <c r="A47" s="44"/>
      <c r="B47" s="349"/>
      <c r="C47" s="41"/>
      <c r="D47" s="41"/>
      <c r="E47" s="338"/>
      <c r="F47" s="782"/>
    </row>
    <row r="48" spans="1:6" ht="13" x14ac:dyDescent="0.25">
      <c r="A48" s="294"/>
      <c r="B48" s="295" t="s">
        <v>76</v>
      </c>
      <c r="C48" s="41"/>
      <c r="D48" s="41"/>
      <c r="E48" s="338"/>
      <c r="F48" s="782"/>
    </row>
    <row r="49" spans="1:6" x14ac:dyDescent="0.25">
      <c r="A49" s="294"/>
      <c r="B49" s="304"/>
      <c r="C49" s="41"/>
      <c r="D49" s="41"/>
      <c r="E49" s="338"/>
      <c r="F49" s="782"/>
    </row>
    <row r="50" spans="1:6" ht="37.5" x14ac:dyDescent="0.25">
      <c r="A50" s="294"/>
      <c r="B50" s="339" t="s">
        <v>1609</v>
      </c>
      <c r="C50" s="41"/>
      <c r="D50" s="41"/>
      <c r="E50" s="338"/>
      <c r="F50" s="782"/>
    </row>
    <row r="51" spans="1:6" x14ac:dyDescent="0.25">
      <c r="A51" s="294"/>
      <c r="B51" s="303"/>
      <c r="C51" s="41"/>
      <c r="D51" s="41"/>
      <c r="E51" s="338"/>
      <c r="F51" s="782"/>
    </row>
    <row r="52" spans="1:6" x14ac:dyDescent="0.25">
      <c r="A52" s="294" t="s">
        <v>165</v>
      </c>
      <c r="B52" s="454" t="s">
        <v>281</v>
      </c>
      <c r="C52" s="296" t="s">
        <v>294</v>
      </c>
      <c r="D52" s="296">
        <v>4</v>
      </c>
      <c r="E52" s="439"/>
      <c r="F52" s="440">
        <f>D52*E52</f>
        <v>0</v>
      </c>
    </row>
    <row r="53" spans="1:6" x14ac:dyDescent="0.25">
      <c r="A53" s="294" t="s">
        <v>1</v>
      </c>
      <c r="B53" s="303" t="s">
        <v>21</v>
      </c>
      <c r="C53" s="296" t="s">
        <v>294</v>
      </c>
      <c r="D53" s="296">
        <v>4</v>
      </c>
      <c r="E53" s="439"/>
      <c r="F53" s="440">
        <f>D53*E53</f>
        <v>0</v>
      </c>
    </row>
    <row r="54" spans="1:6" x14ac:dyDescent="0.25">
      <c r="A54" s="294" t="s">
        <v>297</v>
      </c>
      <c r="B54" s="336" t="s">
        <v>1033</v>
      </c>
      <c r="C54" s="296" t="s">
        <v>294</v>
      </c>
      <c r="D54" s="296">
        <v>4</v>
      </c>
      <c r="E54" s="439"/>
      <c r="F54" s="440">
        <f>D54*E54</f>
        <v>0</v>
      </c>
    </row>
    <row r="55" spans="1:6" ht="13" x14ac:dyDescent="0.25">
      <c r="A55" s="294"/>
      <c r="B55" s="295"/>
      <c r="C55" s="41"/>
      <c r="D55" s="41"/>
      <c r="E55" s="340"/>
      <c r="F55" s="782"/>
    </row>
    <row r="56" spans="1:6" ht="25" x14ac:dyDescent="0.25">
      <c r="A56" s="331"/>
      <c r="B56" s="305" t="s">
        <v>1608</v>
      </c>
      <c r="C56" s="41"/>
      <c r="D56" s="41"/>
      <c r="E56" s="338"/>
      <c r="F56" s="782"/>
    </row>
    <row r="57" spans="1:6" x14ac:dyDescent="0.25">
      <c r="A57" s="331"/>
      <c r="B57" s="309"/>
      <c r="C57" s="41"/>
      <c r="D57" s="41"/>
      <c r="E57" s="338"/>
      <c r="F57" s="782"/>
    </row>
    <row r="58" spans="1:6" x14ac:dyDescent="0.25">
      <c r="A58" s="294" t="s">
        <v>165</v>
      </c>
      <c r="B58" s="454" t="s">
        <v>281</v>
      </c>
      <c r="C58" s="296" t="s">
        <v>294</v>
      </c>
      <c r="D58" s="296">
        <v>4</v>
      </c>
      <c r="E58" s="439"/>
      <c r="F58" s="440">
        <f>D58*E58</f>
        <v>0</v>
      </c>
    </row>
    <row r="59" spans="1:6" x14ac:dyDescent="0.25">
      <c r="A59" s="294" t="s">
        <v>1</v>
      </c>
      <c r="B59" s="303" t="s">
        <v>21</v>
      </c>
      <c r="C59" s="296" t="s">
        <v>294</v>
      </c>
      <c r="D59" s="296">
        <v>4</v>
      </c>
      <c r="E59" s="439"/>
      <c r="F59" s="440">
        <f>D59*E59</f>
        <v>0</v>
      </c>
    </row>
    <row r="60" spans="1:6" x14ac:dyDescent="0.25">
      <c r="A60" s="294" t="s">
        <v>297</v>
      </c>
      <c r="B60" s="336" t="s">
        <v>1033</v>
      </c>
      <c r="C60" s="296" t="s">
        <v>294</v>
      </c>
      <c r="D60" s="296">
        <v>4</v>
      </c>
      <c r="E60" s="439"/>
      <c r="F60" s="440">
        <f>D60*E60</f>
        <v>0</v>
      </c>
    </row>
    <row r="61" spans="1:6" x14ac:dyDescent="0.25">
      <c r="A61" s="294"/>
      <c r="B61" s="303"/>
      <c r="C61" s="41"/>
      <c r="D61" s="41"/>
      <c r="E61" s="340"/>
      <c r="F61" s="782"/>
    </row>
    <row r="62" spans="1:6" ht="13" thickBot="1" x14ac:dyDescent="0.3">
      <c r="A62" s="320"/>
      <c r="B62" s="321"/>
      <c r="C62" s="322"/>
      <c r="D62" s="322" t="s">
        <v>119</v>
      </c>
      <c r="E62" s="323"/>
      <c r="F62" s="324">
        <f>SUM(F12:F61)</f>
        <v>0</v>
      </c>
    </row>
    <row r="63" spans="1:6" ht="26.5" thickBot="1" x14ac:dyDescent="0.3">
      <c r="A63" s="800" t="s">
        <v>72</v>
      </c>
      <c r="B63" s="801" t="s">
        <v>73</v>
      </c>
      <c r="C63" s="801" t="s">
        <v>74</v>
      </c>
      <c r="D63" s="801" t="s">
        <v>75</v>
      </c>
      <c r="E63" s="802" t="s">
        <v>1440</v>
      </c>
      <c r="F63" s="803" t="s">
        <v>1441</v>
      </c>
    </row>
    <row r="64" spans="1:6" ht="13" x14ac:dyDescent="0.25">
      <c r="A64" s="294"/>
      <c r="B64" s="311"/>
      <c r="C64" s="41"/>
      <c r="D64" s="41"/>
      <c r="E64" s="340"/>
      <c r="F64" s="788"/>
    </row>
    <row r="65" spans="1:6" ht="12" customHeight="1" x14ac:dyDescent="0.3">
      <c r="A65" s="44"/>
      <c r="B65" s="349" t="s">
        <v>232</v>
      </c>
      <c r="C65" s="41"/>
      <c r="D65" s="41"/>
      <c r="E65" s="340"/>
      <c r="F65" s="782"/>
    </row>
    <row r="66" spans="1:6" x14ac:dyDescent="0.25">
      <c r="A66" s="44"/>
      <c r="B66" s="43"/>
      <c r="C66" s="41"/>
      <c r="D66" s="41"/>
      <c r="E66" s="340"/>
      <c r="F66" s="782"/>
    </row>
    <row r="67" spans="1:6" ht="50" x14ac:dyDescent="0.25">
      <c r="A67" s="44"/>
      <c r="B67" s="339" t="s">
        <v>920</v>
      </c>
      <c r="C67" s="41"/>
      <c r="D67" s="41"/>
      <c r="E67" s="340"/>
      <c r="F67" s="782"/>
    </row>
    <row r="68" spans="1:6" x14ac:dyDescent="0.25">
      <c r="A68" s="44"/>
      <c r="B68" s="43"/>
      <c r="C68" s="41"/>
      <c r="D68" s="41"/>
      <c r="E68" s="340"/>
      <c r="F68" s="782"/>
    </row>
    <row r="69" spans="1:6" x14ac:dyDescent="0.25">
      <c r="A69" s="44" t="s">
        <v>636</v>
      </c>
      <c r="B69" s="488" t="s">
        <v>21</v>
      </c>
      <c r="C69" s="41" t="s">
        <v>294</v>
      </c>
      <c r="D69" s="41">
        <v>2</v>
      </c>
      <c r="E69" s="439"/>
      <c r="F69" s="787">
        <f>D69*E69</f>
        <v>0</v>
      </c>
    </row>
    <row r="70" spans="1:6" x14ac:dyDescent="0.25">
      <c r="A70" s="44" t="s">
        <v>636</v>
      </c>
      <c r="B70" s="488" t="s">
        <v>740</v>
      </c>
      <c r="C70" s="41" t="s">
        <v>294</v>
      </c>
      <c r="D70" s="41">
        <v>2</v>
      </c>
      <c r="E70" s="439"/>
      <c r="F70" s="787">
        <f>D70*E70</f>
        <v>0</v>
      </c>
    </row>
    <row r="71" spans="1:6" x14ac:dyDescent="0.25">
      <c r="A71" s="44"/>
      <c r="B71" s="43"/>
      <c r="C71" s="41"/>
      <c r="D71" s="41"/>
      <c r="E71" s="785"/>
      <c r="F71" s="786"/>
    </row>
    <row r="72" spans="1:6" ht="26" x14ac:dyDescent="0.25">
      <c r="A72" s="294"/>
      <c r="B72" s="311" t="s">
        <v>104</v>
      </c>
      <c r="C72" s="41"/>
      <c r="D72" s="789"/>
      <c r="E72" s="785"/>
      <c r="F72" s="786"/>
    </row>
    <row r="73" spans="1:6" x14ac:dyDescent="0.25">
      <c r="A73" s="294"/>
      <c r="B73" s="303"/>
      <c r="C73" s="41"/>
      <c r="D73" s="789"/>
      <c r="E73" s="785"/>
      <c r="F73" s="786"/>
    </row>
    <row r="74" spans="1:6" ht="25" x14ac:dyDescent="0.25">
      <c r="A74" s="294"/>
      <c r="B74" s="304" t="s">
        <v>1100</v>
      </c>
      <c r="C74" s="41"/>
      <c r="D74" s="789"/>
      <c r="E74" s="785"/>
      <c r="F74" s="786"/>
    </row>
    <row r="75" spans="1:6" x14ac:dyDescent="0.25">
      <c r="A75" s="294"/>
      <c r="B75" s="303"/>
      <c r="C75" s="41"/>
      <c r="D75" s="789"/>
      <c r="E75" s="785"/>
      <c r="F75" s="786"/>
    </row>
    <row r="76" spans="1:6" x14ac:dyDescent="0.25">
      <c r="A76" s="294" t="s">
        <v>956</v>
      </c>
      <c r="B76" s="303" t="s">
        <v>82</v>
      </c>
      <c r="C76" s="41" t="s">
        <v>294</v>
      </c>
      <c r="D76" s="789">
        <v>3</v>
      </c>
      <c r="E76" s="439"/>
      <c r="F76" s="786">
        <f>D76*E76</f>
        <v>0</v>
      </c>
    </row>
    <row r="77" spans="1:6" x14ac:dyDescent="0.25">
      <c r="A77" s="294"/>
      <c r="B77" s="303"/>
      <c r="C77" s="41"/>
      <c r="D77" s="789"/>
      <c r="E77" s="785"/>
      <c r="F77" s="786"/>
    </row>
    <row r="78" spans="1:6" ht="13" x14ac:dyDescent="0.25">
      <c r="A78" s="294"/>
      <c r="B78" s="295" t="s">
        <v>105</v>
      </c>
      <c r="C78" s="41"/>
      <c r="D78" s="789"/>
      <c r="E78" s="785"/>
      <c r="F78" s="786"/>
    </row>
    <row r="79" spans="1:6" x14ac:dyDescent="0.25">
      <c r="A79" s="294"/>
      <c r="B79" s="303"/>
      <c r="C79" s="41"/>
      <c r="D79" s="789"/>
      <c r="E79" s="785"/>
      <c r="F79" s="786"/>
    </row>
    <row r="80" spans="1:6" ht="25" x14ac:dyDescent="0.25">
      <c r="A80" s="294"/>
      <c r="B80" s="304" t="s">
        <v>30</v>
      </c>
      <c r="C80" s="41"/>
      <c r="D80" s="789"/>
      <c r="E80" s="785"/>
      <c r="F80" s="786"/>
    </row>
    <row r="81" spans="1:6" x14ac:dyDescent="0.25">
      <c r="A81" s="294"/>
      <c r="B81" s="303"/>
      <c r="C81" s="41"/>
      <c r="D81" s="41"/>
      <c r="E81" s="785"/>
      <c r="F81" s="786"/>
    </row>
    <row r="82" spans="1:6" ht="21.75" customHeight="1" x14ac:dyDescent="0.25">
      <c r="A82" s="294" t="s">
        <v>31</v>
      </c>
      <c r="B82" s="303" t="s">
        <v>82</v>
      </c>
      <c r="C82" s="41" t="s">
        <v>294</v>
      </c>
      <c r="D82" s="789">
        <v>3</v>
      </c>
      <c r="E82" s="785"/>
      <c r="F82" s="786">
        <f>D82*E82</f>
        <v>0</v>
      </c>
    </row>
    <row r="83" spans="1:6" ht="13" x14ac:dyDescent="0.3">
      <c r="A83" s="294"/>
      <c r="B83" s="295" t="s">
        <v>1101</v>
      </c>
      <c r="C83" s="41"/>
      <c r="D83" s="41"/>
      <c r="E83" s="337"/>
      <c r="F83" s="782"/>
    </row>
    <row r="84" spans="1:6" ht="205.75" customHeight="1" x14ac:dyDescent="0.25">
      <c r="A84" s="453" t="s">
        <v>1102</v>
      </c>
      <c r="B84" s="560" t="s">
        <v>1449</v>
      </c>
      <c r="C84" s="41" t="s">
        <v>1103</v>
      </c>
      <c r="D84" s="41">
        <v>1</v>
      </c>
      <c r="E84" s="439"/>
      <c r="F84" s="790">
        <f>D84*E84</f>
        <v>0</v>
      </c>
    </row>
    <row r="85" spans="1:6" ht="13" x14ac:dyDescent="0.3">
      <c r="A85" s="294"/>
      <c r="B85" s="351"/>
      <c r="C85" s="41"/>
      <c r="D85" s="41"/>
      <c r="E85" s="337"/>
      <c r="F85" s="782"/>
    </row>
    <row r="86" spans="1:6" ht="13" x14ac:dyDescent="0.3">
      <c r="A86" s="294"/>
      <c r="B86" s="271" t="s">
        <v>1615</v>
      </c>
      <c r="C86" s="41"/>
      <c r="D86" s="41"/>
      <c r="E86" s="337"/>
      <c r="F86" s="782"/>
    </row>
    <row r="87" spans="1:6" ht="39.5" x14ac:dyDescent="0.25">
      <c r="A87" s="294" t="s">
        <v>1104</v>
      </c>
      <c r="B87" s="560" t="s">
        <v>1954</v>
      </c>
      <c r="C87" s="41" t="s">
        <v>294</v>
      </c>
      <c r="D87" s="41">
        <v>2</v>
      </c>
      <c r="E87" s="338"/>
      <c r="F87" s="784">
        <f>D87*E87</f>
        <v>0</v>
      </c>
    </row>
    <row r="88" spans="1:6" ht="13" x14ac:dyDescent="0.3">
      <c r="A88" s="294"/>
      <c r="B88" s="351"/>
      <c r="C88" s="41"/>
      <c r="D88" s="41"/>
      <c r="E88" s="337"/>
      <c r="F88" s="784"/>
    </row>
    <row r="89" spans="1:6" ht="52" x14ac:dyDescent="0.25">
      <c r="A89" s="294" t="s">
        <v>1105</v>
      </c>
      <c r="B89" s="560" t="s">
        <v>1955</v>
      </c>
      <c r="C89" s="41" t="s">
        <v>294</v>
      </c>
      <c r="D89" s="41">
        <v>2</v>
      </c>
      <c r="E89" s="338"/>
      <c r="F89" s="784">
        <f>D89*E89</f>
        <v>0</v>
      </c>
    </row>
    <row r="90" spans="1:6" x14ac:dyDescent="0.25">
      <c r="A90" s="294"/>
      <c r="B90" s="560"/>
      <c r="C90" s="41"/>
      <c r="D90" s="41"/>
      <c r="E90" s="338"/>
      <c r="F90" s="784"/>
    </row>
    <row r="91" spans="1:6" ht="52" x14ac:dyDescent="0.25">
      <c r="A91" s="294" t="s">
        <v>1105</v>
      </c>
      <c r="B91" s="560" t="s">
        <v>1956</v>
      </c>
      <c r="C91" s="41" t="s">
        <v>294</v>
      </c>
      <c r="D91" s="41">
        <v>2</v>
      </c>
      <c r="E91" s="338"/>
      <c r="F91" s="784">
        <f>D91*E91</f>
        <v>0</v>
      </c>
    </row>
    <row r="92" spans="1:6" x14ac:dyDescent="0.25">
      <c r="A92" s="294"/>
      <c r="B92" s="560"/>
      <c r="C92" s="41"/>
      <c r="D92" s="41"/>
      <c r="E92" s="439"/>
      <c r="F92" s="790"/>
    </row>
    <row r="93" spans="1:6" ht="13" thickBot="1" x14ac:dyDescent="0.3">
      <c r="A93" s="320"/>
      <c r="B93" s="321"/>
      <c r="C93" s="322"/>
      <c r="D93" s="322" t="s">
        <v>119</v>
      </c>
      <c r="E93" s="323"/>
      <c r="F93" s="324">
        <f>SUM(F67:F92)</f>
        <v>0</v>
      </c>
    </row>
    <row r="94" spans="1:6" ht="26.5" thickBot="1" x14ac:dyDescent="0.3">
      <c r="A94" s="800" t="s">
        <v>72</v>
      </c>
      <c r="B94" s="801" t="s">
        <v>73</v>
      </c>
      <c r="C94" s="801" t="s">
        <v>74</v>
      </c>
      <c r="D94" s="801" t="s">
        <v>75</v>
      </c>
      <c r="E94" s="802" t="s">
        <v>1440</v>
      </c>
      <c r="F94" s="803" t="s">
        <v>1441</v>
      </c>
    </row>
    <row r="95" spans="1:6" ht="13" x14ac:dyDescent="0.3">
      <c r="A95" s="44"/>
      <c r="B95" s="349"/>
      <c r="C95" s="41"/>
      <c r="D95" s="41"/>
      <c r="E95" s="338"/>
      <c r="F95" s="784"/>
    </row>
    <row r="96" spans="1:6" ht="13" x14ac:dyDescent="0.3">
      <c r="A96" s="294"/>
      <c r="B96" s="349" t="s">
        <v>707</v>
      </c>
      <c r="C96" s="41"/>
      <c r="D96" s="41"/>
      <c r="E96" s="338"/>
      <c r="F96" s="782"/>
    </row>
    <row r="97" spans="1:6" ht="13" x14ac:dyDescent="0.25">
      <c r="A97" s="294"/>
      <c r="B97" s="295"/>
      <c r="C97" s="41"/>
      <c r="D97" s="41"/>
      <c r="E97" s="338"/>
      <c r="F97" s="782"/>
    </row>
    <row r="98" spans="1:6" ht="88" x14ac:dyDescent="0.25">
      <c r="A98" s="294" t="s">
        <v>1106</v>
      </c>
      <c r="B98" s="454" t="s">
        <v>1269</v>
      </c>
      <c r="C98" s="41" t="s">
        <v>294</v>
      </c>
      <c r="D98" s="41">
        <v>2</v>
      </c>
      <c r="E98" s="791"/>
      <c r="F98" s="782">
        <f>D98*E98</f>
        <v>0</v>
      </c>
    </row>
    <row r="99" spans="1:6" ht="13" x14ac:dyDescent="0.25">
      <c r="A99" s="331"/>
      <c r="B99" s="295"/>
      <c r="C99" s="41"/>
      <c r="D99" s="41"/>
      <c r="E99" s="338"/>
      <c r="F99" s="782"/>
    </row>
    <row r="100" spans="1:6" ht="13" x14ac:dyDescent="0.3">
      <c r="A100" s="294"/>
      <c r="B100" s="349" t="s">
        <v>1107</v>
      </c>
      <c r="C100" s="41"/>
      <c r="D100" s="41"/>
      <c r="E100" s="338"/>
      <c r="F100" s="782"/>
    </row>
    <row r="101" spans="1:6" ht="13" x14ac:dyDescent="0.25">
      <c r="A101" s="294"/>
      <c r="B101" s="295"/>
      <c r="C101" s="41"/>
      <c r="D101" s="41"/>
      <c r="E101" s="338"/>
      <c r="F101" s="782"/>
    </row>
    <row r="102" spans="1:6" ht="37.5" x14ac:dyDescent="0.25">
      <c r="A102" s="294" t="s">
        <v>1108</v>
      </c>
      <c r="B102" s="454" t="s">
        <v>1613</v>
      </c>
      <c r="C102" s="487" t="s">
        <v>1070</v>
      </c>
      <c r="D102" s="41">
        <v>3</v>
      </c>
      <c r="E102" s="338"/>
      <c r="F102" s="782">
        <f>D102*E102</f>
        <v>0</v>
      </c>
    </row>
    <row r="103" spans="1:6" ht="13" x14ac:dyDescent="0.25">
      <c r="A103" s="331"/>
      <c r="B103" s="295"/>
      <c r="C103" s="41"/>
      <c r="D103" s="41"/>
      <c r="E103" s="338"/>
      <c r="F103" s="782"/>
    </row>
    <row r="104" spans="1:6" ht="13" x14ac:dyDescent="0.3">
      <c r="A104" s="44"/>
      <c r="B104" s="349" t="s">
        <v>1109</v>
      </c>
      <c r="C104" s="41"/>
      <c r="D104" s="41"/>
      <c r="E104" s="338"/>
      <c r="F104" s="782"/>
    </row>
    <row r="105" spans="1:6" x14ac:dyDescent="0.25">
      <c r="A105" s="44"/>
      <c r="B105" s="354"/>
      <c r="C105" s="41"/>
      <c r="D105" s="41"/>
      <c r="E105" s="338"/>
      <c r="F105" s="782"/>
    </row>
    <row r="106" spans="1:6" ht="25" x14ac:dyDescent="0.25">
      <c r="A106" s="44"/>
      <c r="B106" s="305" t="s">
        <v>1110</v>
      </c>
      <c r="C106" s="41"/>
      <c r="D106" s="41"/>
      <c r="E106" s="338"/>
      <c r="F106" s="782"/>
    </row>
    <row r="107" spans="1:6" x14ac:dyDescent="0.25">
      <c r="A107" s="44"/>
      <c r="B107" s="305"/>
      <c r="C107" s="41"/>
      <c r="D107" s="41"/>
      <c r="E107" s="338"/>
      <c r="F107" s="782"/>
    </row>
    <row r="108" spans="1:6" x14ac:dyDescent="0.25">
      <c r="A108" s="44" t="s">
        <v>1111</v>
      </c>
      <c r="B108" s="488" t="s">
        <v>1610</v>
      </c>
      <c r="C108" s="41" t="s">
        <v>294</v>
      </c>
      <c r="D108" s="41">
        <v>1</v>
      </c>
      <c r="E108" s="791"/>
      <c r="F108" s="784">
        <f>D108*E108</f>
        <v>0</v>
      </c>
    </row>
    <row r="109" spans="1:6" x14ac:dyDescent="0.25">
      <c r="A109" s="44"/>
      <c r="B109" s="43"/>
      <c r="C109" s="41"/>
      <c r="D109" s="41"/>
      <c r="E109" s="338"/>
      <c r="F109" s="782"/>
    </row>
    <row r="110" spans="1:6" ht="13" x14ac:dyDescent="0.3">
      <c r="A110" s="44"/>
      <c r="B110" s="349" t="s">
        <v>1611</v>
      </c>
      <c r="C110" s="41"/>
      <c r="D110" s="41"/>
      <c r="E110" s="338"/>
      <c r="F110" s="782"/>
    </row>
    <row r="111" spans="1:6" x14ac:dyDescent="0.25">
      <c r="A111" s="44"/>
      <c r="B111" s="354"/>
      <c r="C111" s="41"/>
      <c r="D111" s="41"/>
      <c r="E111" s="338"/>
      <c r="F111" s="782"/>
    </row>
    <row r="112" spans="1:6" ht="25" x14ac:dyDescent="0.25">
      <c r="A112" s="523" t="s">
        <v>1167</v>
      </c>
      <c r="B112" s="560" t="s">
        <v>1612</v>
      </c>
      <c r="C112" s="41" t="s">
        <v>294</v>
      </c>
      <c r="D112" s="41">
        <v>6</v>
      </c>
      <c r="E112" s="791"/>
      <c r="F112" s="784">
        <f>D112*E112</f>
        <v>0</v>
      </c>
    </row>
    <row r="113" spans="1:6" x14ac:dyDescent="0.25">
      <c r="A113" s="44"/>
      <c r="B113" s="305"/>
      <c r="C113" s="41"/>
      <c r="D113" s="41"/>
      <c r="E113" s="338"/>
      <c r="F113" s="782"/>
    </row>
    <row r="114" spans="1:6" ht="13" x14ac:dyDescent="0.3">
      <c r="A114" s="294"/>
      <c r="B114" s="311" t="s">
        <v>171</v>
      </c>
      <c r="C114" s="296"/>
      <c r="D114" s="296"/>
      <c r="E114" s="337"/>
      <c r="F114" s="440"/>
    </row>
    <row r="115" spans="1:6" ht="13" x14ac:dyDescent="0.3">
      <c r="A115" s="294"/>
      <c r="B115" s="311"/>
      <c r="C115" s="296"/>
      <c r="D115" s="296"/>
      <c r="E115" s="337"/>
      <c r="F115" s="440"/>
    </row>
    <row r="116" spans="1:6" ht="25" x14ac:dyDescent="0.25">
      <c r="A116" s="503" t="s">
        <v>1168</v>
      </c>
      <c r="B116" s="454" t="s">
        <v>1614</v>
      </c>
      <c r="C116" s="458" t="s">
        <v>484</v>
      </c>
      <c r="D116" s="296">
        <v>500</v>
      </c>
      <c r="E116" s="352"/>
      <c r="F116" s="440">
        <f t="shared" ref="F116" si="1">D116*E116</f>
        <v>0</v>
      </c>
    </row>
    <row r="117" spans="1:6" x14ac:dyDescent="0.25">
      <c r="A117" s="503"/>
      <c r="B117" s="502"/>
      <c r="C117" s="458"/>
      <c r="D117" s="296"/>
      <c r="E117" s="352"/>
      <c r="F117" s="440"/>
    </row>
    <row r="118" spans="1:6" x14ac:dyDescent="0.25">
      <c r="A118" s="503"/>
      <c r="B118" s="502"/>
      <c r="C118" s="458"/>
      <c r="D118" s="296"/>
      <c r="E118" s="352"/>
      <c r="F118" s="440"/>
    </row>
    <row r="119" spans="1:6" x14ac:dyDescent="0.25">
      <c r="A119" s="503"/>
      <c r="B119" s="502"/>
      <c r="C119" s="458"/>
      <c r="D119" s="296"/>
      <c r="E119" s="352"/>
      <c r="F119" s="440"/>
    </row>
    <row r="120" spans="1:6" x14ac:dyDescent="0.25">
      <c r="A120" s="503"/>
      <c r="B120" s="502"/>
      <c r="C120" s="458"/>
      <c r="D120" s="296"/>
      <c r="E120" s="352"/>
      <c r="F120" s="440"/>
    </row>
    <row r="121" spans="1:6" x14ac:dyDescent="0.25">
      <c r="A121" s="503"/>
      <c r="B121" s="502"/>
      <c r="C121" s="458"/>
      <c r="D121" s="296"/>
      <c r="E121" s="352"/>
      <c r="F121" s="440"/>
    </row>
    <row r="122" spans="1:6" x14ac:dyDescent="0.25">
      <c r="A122" s="503"/>
      <c r="B122" s="502"/>
      <c r="C122" s="458"/>
      <c r="D122" s="296"/>
      <c r="E122" s="352"/>
      <c r="F122" s="440"/>
    </row>
    <row r="123" spans="1:6" x14ac:dyDescent="0.25">
      <c r="A123" s="503"/>
      <c r="B123" s="502"/>
      <c r="C123" s="458"/>
      <c r="D123" s="296"/>
      <c r="E123" s="352"/>
      <c r="F123" s="440"/>
    </row>
    <row r="124" spans="1:6" x14ac:dyDescent="0.25">
      <c r="A124" s="503"/>
      <c r="B124" s="502"/>
      <c r="C124" s="458"/>
      <c r="D124" s="296"/>
      <c r="E124" s="352"/>
      <c r="F124" s="440"/>
    </row>
    <row r="125" spans="1:6" x14ac:dyDescent="0.25">
      <c r="A125" s="503"/>
      <c r="B125" s="502"/>
      <c r="C125" s="458"/>
      <c r="D125" s="296"/>
      <c r="E125" s="352"/>
      <c r="F125" s="440"/>
    </row>
    <row r="126" spans="1:6" x14ac:dyDescent="0.25">
      <c r="A126" s="294"/>
      <c r="B126" s="356"/>
      <c r="C126" s="41"/>
      <c r="D126" s="41"/>
      <c r="E126" s="338"/>
      <c r="F126" s="782"/>
    </row>
    <row r="127" spans="1:6" x14ac:dyDescent="0.25">
      <c r="A127" s="294"/>
      <c r="B127" s="356"/>
      <c r="C127" s="41"/>
      <c r="D127" s="41"/>
      <c r="E127" s="338"/>
      <c r="F127" s="782"/>
    </row>
    <row r="128" spans="1:6" x14ac:dyDescent="0.25">
      <c r="A128" s="294"/>
      <c r="B128" s="356"/>
      <c r="C128" s="41"/>
      <c r="D128" s="41"/>
      <c r="E128" s="338"/>
      <c r="F128" s="782"/>
    </row>
    <row r="129" spans="1:6" x14ac:dyDescent="0.25">
      <c r="A129" s="294"/>
      <c r="B129" s="356"/>
      <c r="C129" s="41"/>
      <c r="D129" s="41"/>
      <c r="E129" s="338"/>
      <c r="F129" s="782"/>
    </row>
    <row r="130" spans="1:6" x14ac:dyDescent="0.25">
      <c r="A130" s="294"/>
      <c r="B130" s="356"/>
      <c r="C130" s="41"/>
      <c r="D130" s="41"/>
      <c r="E130" s="338"/>
      <c r="F130" s="782"/>
    </row>
    <row r="131" spans="1:6" x14ac:dyDescent="0.25">
      <c r="A131" s="294"/>
      <c r="B131" s="356"/>
      <c r="C131" s="41"/>
      <c r="D131" s="41"/>
      <c r="E131" s="338"/>
      <c r="F131" s="782"/>
    </row>
    <row r="132" spans="1:6" x14ac:dyDescent="0.25">
      <c r="A132" s="294"/>
      <c r="B132" s="356"/>
      <c r="C132" s="41"/>
      <c r="D132" s="41"/>
      <c r="E132" s="338"/>
      <c r="F132" s="782"/>
    </row>
    <row r="133" spans="1:6" x14ac:dyDescent="0.25">
      <c r="A133" s="294"/>
      <c r="B133" s="356"/>
      <c r="C133" s="41"/>
      <c r="D133" s="41"/>
      <c r="E133" s="338"/>
      <c r="F133" s="782"/>
    </row>
    <row r="134" spans="1:6" ht="13" x14ac:dyDescent="0.25">
      <c r="A134" s="294"/>
      <c r="B134" s="295"/>
      <c r="C134" s="41"/>
      <c r="D134" s="41"/>
      <c r="E134" s="338"/>
      <c r="F134" s="782"/>
    </row>
    <row r="135" spans="1:6" ht="13" x14ac:dyDescent="0.25">
      <c r="A135" s="294"/>
      <c r="B135" s="357"/>
      <c r="C135" s="41"/>
      <c r="D135" s="41"/>
      <c r="E135" s="338"/>
      <c r="F135" s="782"/>
    </row>
    <row r="136" spans="1:6" ht="13" x14ac:dyDescent="0.25">
      <c r="A136" s="294"/>
      <c r="B136" s="357"/>
      <c r="C136" s="41"/>
      <c r="D136" s="41"/>
      <c r="E136" s="338"/>
      <c r="F136" s="782"/>
    </row>
    <row r="137" spans="1:6" ht="13" x14ac:dyDescent="0.25">
      <c r="A137" s="294"/>
      <c r="B137" s="357"/>
      <c r="C137" s="41"/>
      <c r="D137" s="41"/>
      <c r="E137" s="338"/>
      <c r="F137" s="782"/>
    </row>
    <row r="138" spans="1:6" ht="13" thickBot="1" x14ac:dyDescent="0.3">
      <c r="A138" s="320"/>
      <c r="B138" s="321"/>
      <c r="C138" s="322"/>
      <c r="D138" s="322" t="s">
        <v>119</v>
      </c>
      <c r="E138" s="323"/>
      <c r="F138" s="324">
        <f>SUM(F87:F137)</f>
        <v>0</v>
      </c>
    </row>
    <row r="139" spans="1:6" ht="26.5" thickBot="1" x14ac:dyDescent="0.3">
      <c r="A139" s="800" t="s">
        <v>72</v>
      </c>
      <c r="B139" s="801" t="s">
        <v>73</v>
      </c>
      <c r="C139" s="801" t="s">
        <v>74</v>
      </c>
      <c r="D139" s="801" t="s">
        <v>75</v>
      </c>
      <c r="E139" s="802" t="s">
        <v>1440</v>
      </c>
      <c r="F139" s="803" t="s">
        <v>1441</v>
      </c>
    </row>
    <row r="140" spans="1:6" x14ac:dyDescent="0.25">
      <c r="A140" s="294"/>
      <c r="B140" s="303"/>
      <c r="C140" s="43"/>
      <c r="D140" s="43"/>
      <c r="E140" s="781"/>
      <c r="F140" s="782"/>
    </row>
    <row r="141" spans="1:6" ht="13" x14ac:dyDescent="0.25">
      <c r="A141" s="294"/>
      <c r="B141" s="311" t="s">
        <v>88</v>
      </c>
      <c r="C141" s="43"/>
      <c r="D141" s="43"/>
      <c r="E141" s="781"/>
      <c r="F141" s="782"/>
    </row>
    <row r="142" spans="1:6" x14ac:dyDescent="0.25">
      <c r="A142" s="294"/>
      <c r="B142" s="303"/>
      <c r="C142" s="43"/>
      <c r="D142" s="43"/>
      <c r="E142" s="781"/>
      <c r="F142" s="782"/>
    </row>
    <row r="143" spans="1:6" x14ac:dyDescent="0.25">
      <c r="A143" s="294"/>
      <c r="B143" s="303" t="s">
        <v>1112</v>
      </c>
      <c r="C143" s="43"/>
      <c r="D143" s="43"/>
      <c r="E143" s="781"/>
      <c r="F143" s="782">
        <f>F62</f>
        <v>0</v>
      </c>
    </row>
    <row r="144" spans="1:6" x14ac:dyDescent="0.25">
      <c r="A144" s="294"/>
      <c r="B144" s="303"/>
      <c r="C144" s="43"/>
      <c r="D144" s="43"/>
      <c r="E144" s="781"/>
      <c r="F144" s="782"/>
    </row>
    <row r="145" spans="1:6" x14ac:dyDescent="0.25">
      <c r="A145" s="294"/>
      <c r="B145" s="303" t="s">
        <v>1113</v>
      </c>
      <c r="C145" s="43"/>
      <c r="D145" s="43"/>
      <c r="E145" s="781"/>
      <c r="F145" s="782">
        <f>F93</f>
        <v>0</v>
      </c>
    </row>
    <row r="146" spans="1:6" ht="13" x14ac:dyDescent="0.25">
      <c r="A146" s="294"/>
      <c r="B146" s="295"/>
      <c r="C146" s="43"/>
      <c r="D146" s="43"/>
      <c r="E146" s="781"/>
      <c r="F146" s="782"/>
    </row>
    <row r="147" spans="1:6" x14ac:dyDescent="0.25">
      <c r="A147" s="294"/>
      <c r="B147" s="303" t="s">
        <v>1114</v>
      </c>
      <c r="C147" s="43"/>
      <c r="D147" s="43"/>
      <c r="E147" s="781"/>
      <c r="F147" s="782">
        <f>F138</f>
        <v>0</v>
      </c>
    </row>
    <row r="148" spans="1:6" x14ac:dyDescent="0.25">
      <c r="A148" s="294"/>
      <c r="B148" s="304"/>
      <c r="C148" s="43"/>
      <c r="D148" s="43"/>
      <c r="E148" s="781"/>
      <c r="F148" s="782"/>
    </row>
    <row r="149" spans="1:6" x14ac:dyDescent="0.25">
      <c r="A149" s="294"/>
      <c r="B149" s="303"/>
      <c r="C149" s="43"/>
      <c r="D149" s="43"/>
      <c r="E149" s="781"/>
      <c r="F149" s="782"/>
    </row>
    <row r="150" spans="1:6" x14ac:dyDescent="0.25">
      <c r="A150" s="294"/>
      <c r="B150" s="303"/>
      <c r="C150" s="43"/>
      <c r="D150" s="43"/>
      <c r="E150" s="781"/>
      <c r="F150" s="782"/>
    </row>
    <row r="151" spans="1:6" x14ac:dyDescent="0.25">
      <c r="A151" s="294"/>
      <c r="B151" s="303"/>
      <c r="C151" s="43"/>
      <c r="D151" s="43"/>
      <c r="E151" s="781"/>
      <c r="F151" s="782"/>
    </row>
    <row r="152" spans="1:6" x14ac:dyDescent="0.25">
      <c r="A152" s="294"/>
      <c r="B152" s="304"/>
      <c r="C152" s="43"/>
      <c r="D152" s="43"/>
      <c r="E152" s="781"/>
      <c r="F152" s="782"/>
    </row>
    <row r="153" spans="1:6" x14ac:dyDescent="0.25">
      <c r="A153" s="294"/>
      <c r="B153" s="303"/>
      <c r="C153" s="43"/>
      <c r="D153" s="43"/>
      <c r="E153" s="781"/>
      <c r="F153" s="782"/>
    </row>
    <row r="154" spans="1:6" x14ac:dyDescent="0.25">
      <c r="A154" s="294"/>
      <c r="B154" s="303"/>
      <c r="C154" s="43"/>
      <c r="D154" s="43"/>
      <c r="E154" s="781"/>
      <c r="F154" s="782"/>
    </row>
    <row r="155" spans="1:6" x14ac:dyDescent="0.25">
      <c r="A155" s="294"/>
      <c r="B155" s="303"/>
      <c r="C155" s="43"/>
      <c r="D155" s="43"/>
      <c r="E155" s="781"/>
      <c r="F155" s="782"/>
    </row>
    <row r="156" spans="1:6" x14ac:dyDescent="0.25">
      <c r="A156" s="294"/>
      <c r="B156" s="303"/>
      <c r="C156" s="43"/>
      <c r="D156" s="43"/>
      <c r="E156" s="781"/>
      <c r="F156" s="782"/>
    </row>
    <row r="157" spans="1:6" x14ac:dyDescent="0.25">
      <c r="A157" s="294"/>
      <c r="B157" s="303"/>
      <c r="C157" s="43"/>
      <c r="D157" s="43"/>
      <c r="E157" s="781"/>
      <c r="F157" s="782"/>
    </row>
    <row r="158" spans="1:6" x14ac:dyDescent="0.25">
      <c r="A158" s="294"/>
      <c r="B158" s="303"/>
      <c r="C158" s="43"/>
      <c r="D158" s="43"/>
      <c r="E158" s="781"/>
      <c r="F158" s="782"/>
    </row>
    <row r="159" spans="1:6" x14ac:dyDescent="0.25">
      <c r="A159" s="294"/>
      <c r="B159" s="303"/>
      <c r="C159" s="43"/>
      <c r="D159" s="43"/>
      <c r="E159" s="781"/>
      <c r="F159" s="782"/>
    </row>
    <row r="160" spans="1:6" x14ac:dyDescent="0.25">
      <c r="A160" s="294"/>
      <c r="B160" s="303"/>
      <c r="C160" s="43"/>
      <c r="D160" s="792"/>
      <c r="E160" s="781"/>
      <c r="F160" s="782"/>
    </row>
    <row r="161" spans="1:6" x14ac:dyDescent="0.25">
      <c r="A161" s="294"/>
      <c r="B161" s="303"/>
      <c r="C161" s="43"/>
      <c r="D161" s="43"/>
      <c r="E161" s="781"/>
      <c r="F161" s="782"/>
    </row>
    <row r="162" spans="1:6" ht="13" x14ac:dyDescent="0.25">
      <c r="A162" s="294"/>
      <c r="B162" s="295"/>
      <c r="C162" s="43"/>
      <c r="D162" s="43"/>
      <c r="E162" s="781"/>
      <c r="F162" s="782"/>
    </row>
    <row r="163" spans="1:6" x14ac:dyDescent="0.25">
      <c r="A163" s="294"/>
      <c r="B163" s="303"/>
      <c r="C163" s="43"/>
      <c r="D163" s="43"/>
      <c r="E163" s="781"/>
      <c r="F163" s="782"/>
    </row>
    <row r="164" spans="1:6" x14ac:dyDescent="0.25">
      <c r="A164" s="294"/>
      <c r="B164" s="304"/>
      <c r="C164" s="43"/>
      <c r="D164" s="43"/>
      <c r="E164" s="781"/>
      <c r="F164" s="782"/>
    </row>
    <row r="165" spans="1:6" x14ac:dyDescent="0.25">
      <c r="A165" s="294"/>
      <c r="B165" s="303"/>
      <c r="C165" s="43"/>
      <c r="D165" s="43"/>
      <c r="E165" s="781"/>
      <c r="F165" s="782"/>
    </row>
    <row r="166" spans="1:6" x14ac:dyDescent="0.25">
      <c r="A166" s="294"/>
      <c r="B166" s="303"/>
      <c r="C166" s="43"/>
      <c r="D166" s="792"/>
      <c r="E166" s="781"/>
      <c r="F166" s="782"/>
    </row>
    <row r="167" spans="1:6" x14ac:dyDescent="0.25">
      <c r="A167" s="294"/>
      <c r="B167" s="303"/>
      <c r="C167" s="43"/>
      <c r="D167" s="43"/>
      <c r="E167" s="781"/>
      <c r="F167" s="782"/>
    </row>
    <row r="168" spans="1:6" ht="13" x14ac:dyDescent="0.25">
      <c r="A168" s="294"/>
      <c r="B168" s="311"/>
      <c r="C168" s="43"/>
      <c r="D168" s="43"/>
      <c r="E168" s="781"/>
      <c r="F168" s="782"/>
    </row>
    <row r="169" spans="1:6" x14ac:dyDescent="0.25">
      <c r="A169" s="294"/>
      <c r="B169" s="336"/>
      <c r="C169" s="43"/>
      <c r="D169" s="43"/>
      <c r="E169" s="781"/>
      <c r="F169" s="782"/>
    </row>
    <row r="170" spans="1:6" ht="13" x14ac:dyDescent="0.25">
      <c r="A170" s="294"/>
      <c r="B170" s="311"/>
      <c r="C170" s="43"/>
      <c r="D170" s="43"/>
      <c r="E170" s="781"/>
      <c r="F170" s="782"/>
    </row>
    <row r="171" spans="1:6" x14ac:dyDescent="0.25">
      <c r="A171" s="294"/>
      <c r="B171" s="336"/>
      <c r="C171" s="43"/>
      <c r="D171" s="43"/>
      <c r="E171" s="781"/>
      <c r="F171" s="782"/>
    </row>
    <row r="172" spans="1:6" ht="13" x14ac:dyDescent="0.25">
      <c r="A172" s="294"/>
      <c r="B172" s="311"/>
      <c r="C172" s="43"/>
      <c r="D172" s="43"/>
      <c r="E172" s="781"/>
      <c r="F172" s="782"/>
    </row>
    <row r="173" spans="1:6" ht="13" x14ac:dyDescent="0.25">
      <c r="A173" s="294"/>
      <c r="B173" s="311"/>
      <c r="C173" s="43"/>
      <c r="D173" s="43"/>
      <c r="E173" s="781"/>
      <c r="F173" s="782"/>
    </row>
    <row r="174" spans="1:6" ht="13" x14ac:dyDescent="0.25">
      <c r="A174" s="294"/>
      <c r="B174" s="311"/>
      <c r="C174" s="43"/>
      <c r="D174" s="43"/>
      <c r="E174" s="781"/>
      <c r="F174" s="782"/>
    </row>
    <row r="175" spans="1:6" x14ac:dyDescent="0.25">
      <c r="A175" s="294"/>
      <c r="B175" s="304"/>
      <c r="C175" s="43"/>
      <c r="D175" s="43"/>
      <c r="E175" s="781"/>
      <c r="F175" s="782"/>
    </row>
    <row r="176" spans="1:6" x14ac:dyDescent="0.25">
      <c r="A176" s="294"/>
      <c r="B176" s="336"/>
      <c r="C176" s="43"/>
      <c r="D176" s="43"/>
      <c r="E176" s="781"/>
      <c r="F176" s="782"/>
    </row>
    <row r="177" spans="1:6" x14ac:dyDescent="0.25">
      <c r="A177" s="294"/>
      <c r="B177" s="336"/>
      <c r="C177" s="43"/>
      <c r="D177" s="43"/>
      <c r="E177" s="781"/>
      <c r="F177" s="782"/>
    </row>
    <row r="178" spans="1:6" x14ac:dyDescent="0.25">
      <c r="A178" s="294"/>
      <c r="B178" s="336"/>
      <c r="C178" s="43"/>
      <c r="D178" s="43"/>
      <c r="E178" s="781"/>
      <c r="F178" s="782"/>
    </row>
    <row r="179" spans="1:6" x14ac:dyDescent="0.25">
      <c r="A179" s="294"/>
      <c r="B179" s="336"/>
      <c r="C179" s="43"/>
      <c r="D179" s="43"/>
      <c r="E179" s="781"/>
      <c r="F179" s="782"/>
    </row>
    <row r="180" spans="1:6" x14ac:dyDescent="0.25">
      <c r="A180" s="294"/>
      <c r="B180" s="336"/>
      <c r="C180" s="43"/>
      <c r="D180" s="43"/>
      <c r="E180" s="781"/>
      <c r="F180" s="782"/>
    </row>
    <row r="181" spans="1:6" x14ac:dyDescent="0.25">
      <c r="A181" s="294"/>
      <c r="B181" s="336"/>
      <c r="C181" s="43"/>
      <c r="D181" s="43"/>
      <c r="E181" s="781"/>
      <c r="F181" s="782"/>
    </row>
    <row r="182" spans="1:6" x14ac:dyDescent="0.25">
      <c r="A182" s="294"/>
      <c r="B182" s="336"/>
      <c r="C182" s="43"/>
      <c r="D182" s="43"/>
      <c r="E182" s="781"/>
      <c r="F182" s="782"/>
    </row>
    <row r="183" spans="1:6" x14ac:dyDescent="0.25">
      <c r="A183" s="294"/>
      <c r="B183" s="336"/>
      <c r="C183" s="43"/>
      <c r="D183" s="43"/>
      <c r="E183" s="781"/>
      <c r="F183" s="782"/>
    </row>
    <row r="184" spans="1:6" x14ac:dyDescent="0.25">
      <c r="A184" s="294"/>
      <c r="B184" s="336"/>
      <c r="C184" s="43"/>
      <c r="D184" s="43"/>
      <c r="E184" s="781"/>
      <c r="F184" s="782"/>
    </row>
    <row r="185" spans="1:6" x14ac:dyDescent="0.25">
      <c r="A185" s="294"/>
      <c r="B185" s="336"/>
      <c r="C185" s="43"/>
      <c r="D185" s="43"/>
      <c r="E185" s="781"/>
      <c r="F185" s="782"/>
    </row>
    <row r="186" spans="1:6" x14ac:dyDescent="0.25">
      <c r="A186" s="294"/>
      <c r="B186" s="336"/>
      <c r="C186" s="43"/>
      <c r="D186" s="43"/>
      <c r="E186" s="781"/>
      <c r="F186" s="782"/>
    </row>
    <row r="187" spans="1:6" x14ac:dyDescent="0.25">
      <c r="A187" s="294"/>
      <c r="B187" s="336"/>
      <c r="C187" s="43"/>
      <c r="D187" s="43"/>
      <c r="E187" s="781"/>
      <c r="F187" s="782"/>
    </row>
    <row r="188" spans="1:6" x14ac:dyDescent="0.25">
      <c r="A188" s="294"/>
      <c r="B188" s="336"/>
      <c r="C188" s="43"/>
      <c r="D188" s="43"/>
      <c r="E188" s="781"/>
      <c r="F188" s="782"/>
    </row>
    <row r="189" spans="1:6" x14ac:dyDescent="0.25">
      <c r="A189" s="294"/>
      <c r="B189" s="336"/>
      <c r="C189" s="43"/>
      <c r="D189" s="43"/>
      <c r="E189" s="781"/>
      <c r="F189" s="782"/>
    </row>
    <row r="190" spans="1:6" x14ac:dyDescent="0.25">
      <c r="A190" s="294"/>
      <c r="B190" s="336"/>
      <c r="C190" s="43"/>
      <c r="D190" s="43"/>
      <c r="E190" s="781"/>
      <c r="F190" s="782"/>
    </row>
    <row r="191" spans="1:6" x14ac:dyDescent="0.25">
      <c r="A191" s="294"/>
      <c r="B191" s="336"/>
      <c r="C191" s="43"/>
      <c r="D191" s="43"/>
      <c r="E191" s="781"/>
      <c r="F191" s="782"/>
    </row>
    <row r="192" spans="1:6" x14ac:dyDescent="0.25">
      <c r="A192" s="294"/>
      <c r="B192" s="336"/>
      <c r="C192" s="43"/>
      <c r="D192" s="43"/>
      <c r="E192" s="781"/>
      <c r="F192" s="782"/>
    </row>
    <row r="193" spans="1:6" x14ac:dyDescent="0.25">
      <c r="A193" s="294"/>
      <c r="B193" s="336"/>
      <c r="C193" s="43"/>
      <c r="D193" s="43"/>
      <c r="E193" s="781"/>
      <c r="F193" s="782"/>
    </row>
    <row r="194" spans="1:6" ht="13" x14ac:dyDescent="0.25">
      <c r="A194" s="294"/>
      <c r="B194" s="311"/>
      <c r="C194" s="43"/>
      <c r="D194" s="43"/>
      <c r="E194" s="781"/>
      <c r="F194" s="782"/>
    </row>
    <row r="195" spans="1:6" x14ac:dyDescent="0.25">
      <c r="A195" s="294"/>
      <c r="B195" s="336"/>
      <c r="C195" s="43"/>
      <c r="D195" s="43"/>
      <c r="E195" s="781"/>
      <c r="F195" s="782"/>
    </row>
    <row r="196" spans="1:6" x14ac:dyDescent="0.25">
      <c r="A196" s="294"/>
      <c r="B196" s="304"/>
      <c r="C196" s="43"/>
      <c r="D196" s="43"/>
      <c r="E196" s="781"/>
      <c r="F196" s="782"/>
    </row>
    <row r="197" spans="1:6" x14ac:dyDescent="0.25">
      <c r="A197" s="294"/>
      <c r="B197" s="336"/>
      <c r="C197" s="43"/>
      <c r="D197" s="43"/>
      <c r="E197" s="781"/>
      <c r="F197" s="782"/>
    </row>
    <row r="198" spans="1:6" x14ac:dyDescent="0.25">
      <c r="A198" s="294"/>
      <c r="B198" s="336"/>
      <c r="C198" s="43"/>
      <c r="D198" s="43"/>
      <c r="E198" s="781"/>
      <c r="F198" s="782"/>
    </row>
    <row r="199" spans="1:6" ht="13" thickBot="1" x14ac:dyDescent="0.3">
      <c r="A199" s="320"/>
      <c r="B199" s="321"/>
      <c r="C199" s="322"/>
      <c r="D199" s="322" t="s">
        <v>89</v>
      </c>
      <c r="E199" s="323"/>
      <c r="F199" s="324">
        <f>SUM(F142:F198)</f>
        <v>0</v>
      </c>
    </row>
    <row r="200" spans="1:6" x14ac:dyDescent="0.25">
      <c r="E200" s="793"/>
      <c r="F200" s="794"/>
    </row>
    <row r="201" spans="1:6" x14ac:dyDescent="0.25">
      <c r="E201" s="793"/>
      <c r="F201" s="794"/>
    </row>
    <row r="202" spans="1:6" x14ac:dyDescent="0.25">
      <c r="E202" s="793"/>
      <c r="F202" s="794"/>
    </row>
    <row r="203" spans="1:6" x14ac:dyDescent="0.25">
      <c r="E203" s="793"/>
      <c r="F203" s="794"/>
    </row>
    <row r="204" spans="1:6" x14ac:dyDescent="0.25">
      <c r="A204" s="6"/>
      <c r="B204" s="1"/>
      <c r="C204" s="4"/>
      <c r="D204" s="4"/>
      <c r="E204" s="346"/>
      <c r="F204" s="35"/>
    </row>
    <row r="205" spans="1:6" x14ac:dyDescent="0.25">
      <c r="E205" s="793"/>
      <c r="F205" s="794"/>
    </row>
    <row r="206" spans="1:6" x14ac:dyDescent="0.25">
      <c r="E206" s="793"/>
      <c r="F206" s="794"/>
    </row>
    <row r="207" spans="1:6" x14ac:dyDescent="0.25">
      <c r="E207" s="793"/>
      <c r="F207" s="794"/>
    </row>
    <row r="208" spans="1:6" x14ac:dyDescent="0.25">
      <c r="E208" s="793"/>
      <c r="F208" s="794"/>
    </row>
    <row r="209" spans="5:6" x14ac:dyDescent="0.25">
      <c r="E209" s="793"/>
      <c r="F209" s="794"/>
    </row>
    <row r="210" spans="5:6" x14ac:dyDescent="0.25">
      <c r="E210" s="793"/>
      <c r="F210" s="794"/>
    </row>
    <row r="211" spans="5:6" x14ac:dyDescent="0.25">
      <c r="E211" s="793"/>
      <c r="F211" s="794"/>
    </row>
    <row r="212" spans="5:6" x14ac:dyDescent="0.25">
      <c r="E212" s="793"/>
      <c r="F212" s="794"/>
    </row>
    <row r="213" spans="5:6" x14ac:dyDescent="0.25">
      <c r="E213" s="793"/>
      <c r="F213" s="794"/>
    </row>
    <row r="214" spans="5:6" x14ac:dyDescent="0.25">
      <c r="E214" s="793"/>
      <c r="F214" s="794"/>
    </row>
    <row r="215" spans="5:6" x14ac:dyDescent="0.25">
      <c r="E215" s="793"/>
      <c r="F215" s="794"/>
    </row>
    <row r="216" spans="5:6" x14ac:dyDescent="0.25">
      <c r="E216" s="793"/>
      <c r="F216" s="794"/>
    </row>
    <row r="217" spans="5:6" x14ac:dyDescent="0.25">
      <c r="E217" s="793"/>
      <c r="F217" s="794"/>
    </row>
    <row r="218" spans="5:6" x14ac:dyDescent="0.25">
      <c r="E218" s="793"/>
      <c r="F218" s="794"/>
    </row>
    <row r="219" spans="5:6" x14ac:dyDescent="0.25">
      <c r="E219" s="793"/>
      <c r="F219" s="794"/>
    </row>
    <row r="220" spans="5:6" x14ac:dyDescent="0.25">
      <c r="E220" s="793"/>
      <c r="F220" s="794"/>
    </row>
    <row r="221" spans="5:6" x14ac:dyDescent="0.25">
      <c r="E221" s="793"/>
      <c r="F221" s="794"/>
    </row>
    <row r="222" spans="5:6" x14ac:dyDescent="0.25">
      <c r="E222" s="793"/>
      <c r="F222" s="794"/>
    </row>
    <row r="223" spans="5:6" x14ac:dyDescent="0.25">
      <c r="E223" s="793"/>
      <c r="F223" s="794"/>
    </row>
    <row r="224" spans="5:6" x14ac:dyDescent="0.25">
      <c r="E224" s="793"/>
      <c r="F224" s="794"/>
    </row>
    <row r="225" spans="5:6" x14ac:dyDescent="0.25">
      <c r="E225" s="793"/>
      <c r="F225" s="794"/>
    </row>
    <row r="226" spans="5:6" x14ac:dyDescent="0.25">
      <c r="E226" s="793"/>
      <c r="F226" s="794"/>
    </row>
    <row r="227" spans="5:6" x14ac:dyDescent="0.25">
      <c r="E227" s="793"/>
      <c r="F227" s="794"/>
    </row>
    <row r="228" spans="5:6" x14ac:dyDescent="0.25">
      <c r="E228" s="793"/>
      <c r="F228" s="794"/>
    </row>
    <row r="229" spans="5:6" x14ac:dyDescent="0.25">
      <c r="E229" s="793"/>
      <c r="F229" s="794"/>
    </row>
    <row r="230" spans="5:6" x14ac:dyDescent="0.25">
      <c r="E230" s="793"/>
      <c r="F230" s="794"/>
    </row>
    <row r="231" spans="5:6" x14ac:dyDescent="0.25">
      <c r="E231" s="793"/>
      <c r="F231" s="794"/>
    </row>
    <row r="232" spans="5:6" x14ac:dyDescent="0.25">
      <c r="E232" s="793"/>
      <c r="F232" s="794"/>
    </row>
    <row r="233" spans="5:6" x14ac:dyDescent="0.25">
      <c r="E233" s="793"/>
      <c r="F233" s="794"/>
    </row>
    <row r="234" spans="5:6" x14ac:dyDescent="0.25">
      <c r="E234" s="793"/>
      <c r="F234" s="794"/>
    </row>
    <row r="235" spans="5:6" x14ac:dyDescent="0.25">
      <c r="E235" s="793"/>
      <c r="F235" s="794"/>
    </row>
    <row r="236" spans="5:6" x14ac:dyDescent="0.25">
      <c r="E236" s="793"/>
      <c r="F236" s="794"/>
    </row>
    <row r="237" spans="5:6" x14ac:dyDescent="0.25">
      <c r="E237" s="793"/>
      <c r="F237" s="794"/>
    </row>
    <row r="238" spans="5:6" x14ac:dyDescent="0.25">
      <c r="E238" s="793"/>
      <c r="F238" s="794"/>
    </row>
    <row r="239" spans="5:6" x14ac:dyDescent="0.25">
      <c r="E239" s="793"/>
      <c r="F239" s="794"/>
    </row>
    <row r="240" spans="5:6" x14ac:dyDescent="0.25">
      <c r="E240" s="793"/>
      <c r="F240" s="794"/>
    </row>
    <row r="241" spans="5:6" x14ac:dyDescent="0.25">
      <c r="E241" s="793"/>
      <c r="F241" s="794"/>
    </row>
    <row r="242" spans="5:6" x14ac:dyDescent="0.25">
      <c r="E242" s="793"/>
      <c r="F242" s="794"/>
    </row>
    <row r="243" spans="5:6" x14ac:dyDescent="0.25">
      <c r="E243" s="793"/>
      <c r="F243" s="794"/>
    </row>
    <row r="244" spans="5:6" x14ac:dyDescent="0.25">
      <c r="E244" s="793"/>
      <c r="F244" s="794"/>
    </row>
    <row r="245" spans="5:6" x14ac:dyDescent="0.25">
      <c r="E245" s="793"/>
      <c r="F245" s="794"/>
    </row>
    <row r="246" spans="5:6" x14ac:dyDescent="0.25">
      <c r="E246" s="793"/>
      <c r="F246" s="794"/>
    </row>
    <row r="247" spans="5:6" x14ac:dyDescent="0.25">
      <c r="E247" s="793"/>
      <c r="F247" s="794"/>
    </row>
    <row r="248" spans="5:6" x14ac:dyDescent="0.25">
      <c r="E248" s="793"/>
      <c r="F248" s="794"/>
    </row>
    <row r="249" spans="5:6" x14ac:dyDescent="0.25">
      <c r="E249" s="793"/>
      <c r="F249" s="794"/>
    </row>
    <row r="250" spans="5:6" x14ac:dyDescent="0.25">
      <c r="E250" s="793"/>
      <c r="F250" s="794"/>
    </row>
    <row r="251" spans="5:6" x14ac:dyDescent="0.25">
      <c r="E251" s="793"/>
      <c r="F251" s="794"/>
    </row>
    <row r="252" spans="5:6" x14ac:dyDescent="0.25">
      <c r="E252" s="793"/>
      <c r="F252" s="794"/>
    </row>
    <row r="253" spans="5:6" x14ac:dyDescent="0.25">
      <c r="E253" s="793"/>
      <c r="F253" s="794"/>
    </row>
    <row r="254" spans="5:6" x14ac:dyDescent="0.25">
      <c r="E254" s="793"/>
      <c r="F254" s="794"/>
    </row>
    <row r="255" spans="5:6" x14ac:dyDescent="0.25">
      <c r="E255" s="793"/>
      <c r="F255" s="794"/>
    </row>
    <row r="256" spans="5:6" x14ac:dyDescent="0.25">
      <c r="E256" s="793"/>
      <c r="F256" s="794"/>
    </row>
    <row r="257" spans="5:6" x14ac:dyDescent="0.25">
      <c r="E257" s="793"/>
      <c r="F257" s="794"/>
    </row>
    <row r="258" spans="5:6" x14ac:dyDescent="0.25">
      <c r="E258" s="793"/>
      <c r="F258" s="794"/>
    </row>
    <row r="259" spans="5:6" x14ac:dyDescent="0.25">
      <c r="E259" s="793"/>
      <c r="F259" s="794"/>
    </row>
    <row r="260" spans="5:6" x14ac:dyDescent="0.25">
      <c r="E260" s="793"/>
      <c r="F260" s="794"/>
    </row>
    <row r="261" spans="5:6" x14ac:dyDescent="0.25">
      <c r="E261" s="793"/>
      <c r="F261" s="794"/>
    </row>
    <row r="262" spans="5:6" x14ac:dyDescent="0.25">
      <c r="E262" s="793"/>
      <c r="F262" s="794"/>
    </row>
    <row r="263" spans="5:6" x14ac:dyDescent="0.25">
      <c r="E263" s="793"/>
      <c r="F263" s="794"/>
    </row>
    <row r="264" spans="5:6" x14ac:dyDescent="0.25">
      <c r="E264" s="793"/>
      <c r="F264" s="794"/>
    </row>
    <row r="265" spans="5:6" x14ac:dyDescent="0.25">
      <c r="E265" s="793"/>
      <c r="F265" s="794"/>
    </row>
    <row r="266" spans="5:6" x14ac:dyDescent="0.25">
      <c r="E266" s="793"/>
      <c r="F266" s="794"/>
    </row>
    <row r="267" spans="5:6" x14ac:dyDescent="0.25">
      <c r="E267" s="793"/>
      <c r="F267" s="794"/>
    </row>
    <row r="268" spans="5:6" x14ac:dyDescent="0.25">
      <c r="E268" s="793"/>
      <c r="F268" s="794"/>
    </row>
    <row r="269" spans="5:6" x14ac:dyDescent="0.25">
      <c r="E269" s="793"/>
      <c r="F269" s="794"/>
    </row>
    <row r="270" spans="5:6" x14ac:dyDescent="0.25">
      <c r="E270" s="793"/>
      <c r="F270" s="794"/>
    </row>
    <row r="271" spans="5:6" x14ac:dyDescent="0.25">
      <c r="E271" s="793"/>
      <c r="F271" s="794"/>
    </row>
    <row r="272" spans="5:6" x14ac:dyDescent="0.25">
      <c r="E272" s="793"/>
      <c r="F272" s="794"/>
    </row>
    <row r="273" spans="5:6" x14ac:dyDescent="0.25">
      <c r="E273" s="793"/>
      <c r="F273" s="794"/>
    </row>
    <row r="274" spans="5:6" x14ac:dyDescent="0.25">
      <c r="E274" s="793"/>
      <c r="F274" s="794"/>
    </row>
    <row r="275" spans="5:6" x14ac:dyDescent="0.25">
      <c r="E275" s="793"/>
      <c r="F275" s="794"/>
    </row>
    <row r="276" spans="5:6" x14ac:dyDescent="0.25">
      <c r="E276" s="793"/>
      <c r="F276" s="794"/>
    </row>
    <row r="277" spans="5:6" x14ac:dyDescent="0.25">
      <c r="E277" s="793"/>
      <c r="F277" s="794"/>
    </row>
    <row r="278" spans="5:6" x14ac:dyDescent="0.25">
      <c r="E278" s="793"/>
      <c r="F278" s="794"/>
    </row>
    <row r="279" spans="5:6" x14ac:dyDescent="0.25">
      <c r="E279" s="793"/>
      <c r="F279" s="794"/>
    </row>
    <row r="280" spans="5:6" x14ac:dyDescent="0.25">
      <c r="E280" s="793"/>
      <c r="F280" s="794"/>
    </row>
    <row r="281" spans="5:6" x14ac:dyDescent="0.25">
      <c r="E281" s="793"/>
      <c r="F281" s="794"/>
    </row>
    <row r="282" spans="5:6" x14ac:dyDescent="0.25">
      <c r="E282" s="793"/>
      <c r="F282" s="794"/>
    </row>
    <row r="283" spans="5:6" x14ac:dyDescent="0.25">
      <c r="E283" s="793"/>
      <c r="F283" s="794"/>
    </row>
    <row r="284" spans="5:6" x14ac:dyDescent="0.25">
      <c r="E284" s="793"/>
      <c r="F284" s="794"/>
    </row>
    <row r="285" spans="5:6" x14ac:dyDescent="0.25">
      <c r="E285" s="793"/>
      <c r="F285" s="794"/>
    </row>
    <row r="286" spans="5:6" x14ac:dyDescent="0.25">
      <c r="E286" s="793"/>
      <c r="F286" s="794"/>
    </row>
    <row r="287" spans="5:6" x14ac:dyDescent="0.25">
      <c r="E287" s="793"/>
      <c r="F287" s="794"/>
    </row>
    <row r="288" spans="5:6" x14ac:dyDescent="0.25">
      <c r="E288" s="793"/>
      <c r="F288" s="794"/>
    </row>
    <row r="289" spans="5:6" x14ac:dyDescent="0.25">
      <c r="E289" s="793"/>
      <c r="F289" s="794"/>
    </row>
    <row r="290" spans="5:6" x14ac:dyDescent="0.25">
      <c r="E290" s="793"/>
      <c r="F290" s="794"/>
    </row>
    <row r="291" spans="5:6" x14ac:dyDescent="0.25">
      <c r="E291" s="793"/>
      <c r="F291" s="794"/>
    </row>
    <row r="292" spans="5:6" x14ac:dyDescent="0.25">
      <c r="E292" s="793"/>
      <c r="F292" s="794"/>
    </row>
    <row r="293" spans="5:6" x14ac:dyDescent="0.25">
      <c r="E293" s="793"/>
      <c r="F293" s="794"/>
    </row>
    <row r="294" spans="5:6" x14ac:dyDescent="0.25">
      <c r="E294" s="793"/>
      <c r="F294" s="794"/>
    </row>
    <row r="295" spans="5:6" x14ac:dyDescent="0.25">
      <c r="E295" s="793"/>
      <c r="F295" s="794"/>
    </row>
    <row r="296" spans="5:6" x14ac:dyDescent="0.25">
      <c r="E296" s="793"/>
      <c r="F296" s="794"/>
    </row>
    <row r="297" spans="5:6" x14ac:dyDescent="0.25">
      <c r="E297" s="793"/>
      <c r="F297" s="794"/>
    </row>
    <row r="298" spans="5:6" x14ac:dyDescent="0.25">
      <c r="E298" s="793"/>
      <c r="F298" s="794"/>
    </row>
    <row r="299" spans="5:6" x14ac:dyDescent="0.25">
      <c r="E299" s="793"/>
      <c r="F299" s="794"/>
    </row>
    <row r="300" spans="5:6" x14ac:dyDescent="0.25">
      <c r="E300" s="793"/>
      <c r="F300" s="794"/>
    </row>
    <row r="301" spans="5:6" x14ac:dyDescent="0.25">
      <c r="E301" s="793"/>
      <c r="F301" s="794"/>
    </row>
    <row r="302" spans="5:6" x14ac:dyDescent="0.25">
      <c r="E302" s="793"/>
      <c r="F302" s="794"/>
    </row>
    <row r="303" spans="5:6" x14ac:dyDescent="0.25">
      <c r="E303" s="793"/>
      <c r="F303" s="794"/>
    </row>
    <row r="304" spans="5:6" x14ac:dyDescent="0.25">
      <c r="E304" s="793"/>
      <c r="F304" s="794"/>
    </row>
    <row r="305" spans="5:6" x14ac:dyDescent="0.25">
      <c r="E305" s="793"/>
      <c r="F305" s="794"/>
    </row>
    <row r="306" spans="5:6" x14ac:dyDescent="0.25">
      <c r="E306" s="793"/>
      <c r="F306" s="794"/>
    </row>
    <row r="307" spans="5:6" x14ac:dyDescent="0.25">
      <c r="E307" s="793"/>
      <c r="F307" s="794"/>
    </row>
    <row r="308" spans="5:6" x14ac:dyDescent="0.25">
      <c r="E308" s="793"/>
      <c r="F308" s="794"/>
    </row>
    <row r="309" spans="5:6" x14ac:dyDescent="0.25">
      <c r="E309" s="793"/>
      <c r="F309" s="794"/>
    </row>
    <row r="310" spans="5:6" x14ac:dyDescent="0.25">
      <c r="E310" s="793"/>
      <c r="F310" s="794"/>
    </row>
    <row r="311" spans="5:6" x14ac:dyDescent="0.25">
      <c r="E311" s="793"/>
      <c r="F311" s="794"/>
    </row>
    <row r="312" spans="5:6" x14ac:dyDescent="0.25">
      <c r="E312" s="793"/>
      <c r="F312" s="794"/>
    </row>
    <row r="313" spans="5:6" x14ac:dyDescent="0.25">
      <c r="E313" s="793"/>
      <c r="F313" s="794"/>
    </row>
    <row r="314" spans="5:6" x14ac:dyDescent="0.25">
      <c r="E314" s="793"/>
      <c r="F314" s="794"/>
    </row>
    <row r="315" spans="5:6" x14ac:dyDescent="0.25">
      <c r="E315" s="793"/>
      <c r="F315" s="794"/>
    </row>
    <row r="316" spans="5:6" x14ac:dyDescent="0.25">
      <c r="E316" s="793"/>
      <c r="F316" s="794"/>
    </row>
    <row r="317" spans="5:6" x14ac:dyDescent="0.25">
      <c r="E317" s="793"/>
      <c r="F317" s="794"/>
    </row>
    <row r="318" spans="5:6" x14ac:dyDescent="0.25">
      <c r="E318" s="793"/>
      <c r="F318" s="794"/>
    </row>
    <row r="319" spans="5:6" x14ac:dyDescent="0.25">
      <c r="E319" s="793"/>
      <c r="F319" s="794"/>
    </row>
    <row r="320" spans="5:6" x14ac:dyDescent="0.25">
      <c r="E320" s="793"/>
      <c r="F320" s="794"/>
    </row>
    <row r="321" spans="5:6" x14ac:dyDescent="0.25">
      <c r="E321" s="793"/>
      <c r="F321" s="794"/>
    </row>
    <row r="322" spans="5:6" x14ac:dyDescent="0.25">
      <c r="E322" s="793"/>
      <c r="F322" s="794"/>
    </row>
    <row r="323" spans="5:6" x14ac:dyDescent="0.25">
      <c r="E323" s="793"/>
      <c r="F323" s="794"/>
    </row>
    <row r="324" spans="5:6" x14ac:dyDescent="0.25">
      <c r="E324" s="793"/>
      <c r="F324" s="794"/>
    </row>
    <row r="325" spans="5:6" x14ac:dyDescent="0.25">
      <c r="E325" s="793"/>
      <c r="F325" s="794"/>
    </row>
    <row r="326" spans="5:6" x14ac:dyDescent="0.25">
      <c r="E326" s="793"/>
      <c r="F326" s="794"/>
    </row>
    <row r="327" spans="5:6" x14ac:dyDescent="0.25">
      <c r="E327" s="793"/>
      <c r="F327" s="794"/>
    </row>
    <row r="328" spans="5:6" x14ac:dyDescent="0.25">
      <c r="E328" s="793"/>
      <c r="F328" s="794"/>
    </row>
    <row r="329" spans="5:6" x14ac:dyDescent="0.25">
      <c r="E329" s="793"/>
      <c r="F329" s="794"/>
    </row>
    <row r="330" spans="5:6" x14ac:dyDescent="0.25">
      <c r="E330" s="793"/>
      <c r="F330" s="794"/>
    </row>
    <row r="331" spans="5:6" x14ac:dyDescent="0.25">
      <c r="E331" s="793"/>
      <c r="F331" s="794"/>
    </row>
    <row r="332" spans="5:6" x14ac:dyDescent="0.25">
      <c r="E332" s="793"/>
      <c r="F332" s="794"/>
    </row>
    <row r="333" spans="5:6" x14ac:dyDescent="0.25">
      <c r="E333" s="793"/>
      <c r="F333" s="794"/>
    </row>
    <row r="334" spans="5:6" x14ac:dyDescent="0.25">
      <c r="E334" s="793"/>
      <c r="F334" s="794"/>
    </row>
    <row r="335" spans="5:6" x14ac:dyDescent="0.25">
      <c r="E335" s="793"/>
      <c r="F335" s="794"/>
    </row>
    <row r="336" spans="5:6" x14ac:dyDescent="0.25">
      <c r="E336" s="793"/>
      <c r="F336" s="794"/>
    </row>
  </sheetData>
  <mergeCells count="2">
    <mergeCell ref="A1:F1"/>
    <mergeCell ref="A2:F2"/>
  </mergeCells>
  <phoneticPr fontId="6" type="noConversion"/>
  <pageMargins left="0.74803149606299213" right="0.74803149606299213" top="0.98425196850393704" bottom="0.98425196850393704" header="0.51181102362204722" footer="0.51181102362204722"/>
  <pageSetup paperSize="9" scale="72" orientation="portrait" r:id="rId1"/>
  <headerFooter alignWithMargins="0">
    <oddFooter>Page &amp;P of &amp;N</oddFooter>
  </headerFooter>
  <rowBreaks count="3" manualBreakCount="3">
    <brk id="62" max="16383" man="1"/>
    <brk id="93" max="16383" man="1"/>
    <brk id="1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9"/>
  <sheetViews>
    <sheetView view="pageBreakPreview" zoomScaleNormal="100" zoomScaleSheetLayoutView="100" workbookViewId="0">
      <selection activeCell="E42" sqref="E42:E48"/>
    </sheetView>
  </sheetViews>
  <sheetFormatPr defaultRowHeight="12.5" x14ac:dyDescent="0.25"/>
  <cols>
    <col min="1" max="1" width="10.90625" style="591" customWidth="1"/>
    <col min="2" max="2" width="48.54296875" style="563" customWidth="1"/>
    <col min="3" max="3" width="6.36328125" style="592" customWidth="1"/>
    <col min="4" max="4" width="11" style="592" customWidth="1"/>
    <col min="5" max="5" width="13.54296875" style="778" customWidth="1"/>
    <col min="6" max="6" width="15" style="779" customWidth="1"/>
    <col min="7" max="254" width="8.90625" style="563"/>
    <col min="255" max="255" width="9.36328125" style="563" customWidth="1"/>
    <col min="256" max="256" width="48.54296875" style="563" customWidth="1"/>
    <col min="257" max="257" width="7.453125" style="563" customWidth="1"/>
    <col min="258" max="258" width="11.36328125" style="563" customWidth="1"/>
    <col min="259" max="259" width="13.08984375" style="563" customWidth="1"/>
    <col min="260" max="260" width="15" style="563" customWidth="1"/>
    <col min="261" max="510" width="8.90625" style="563"/>
    <col min="511" max="511" width="9.36328125" style="563" customWidth="1"/>
    <col min="512" max="512" width="48.54296875" style="563" customWidth="1"/>
    <col min="513" max="513" width="7.453125" style="563" customWidth="1"/>
    <col min="514" max="514" width="11.36328125" style="563" customWidth="1"/>
    <col min="515" max="515" width="13.08984375" style="563" customWidth="1"/>
    <col min="516" max="516" width="15" style="563" customWidth="1"/>
    <col min="517" max="766" width="8.90625" style="563"/>
    <col min="767" max="767" width="9.36328125" style="563" customWidth="1"/>
    <col min="768" max="768" width="48.54296875" style="563" customWidth="1"/>
    <col min="769" max="769" width="7.453125" style="563" customWidth="1"/>
    <col min="770" max="770" width="11.36328125" style="563" customWidth="1"/>
    <col min="771" max="771" width="13.08984375" style="563" customWidth="1"/>
    <col min="772" max="772" width="15" style="563" customWidth="1"/>
    <col min="773" max="1022" width="8.90625" style="563"/>
    <col min="1023" max="1023" width="9.36328125" style="563" customWidth="1"/>
    <col min="1024" max="1024" width="48.54296875" style="563" customWidth="1"/>
    <col min="1025" max="1025" width="7.453125" style="563" customWidth="1"/>
    <col min="1026" max="1026" width="11.36328125" style="563" customWidth="1"/>
    <col min="1027" max="1027" width="13.08984375" style="563" customWidth="1"/>
    <col min="1028" max="1028" width="15" style="563" customWidth="1"/>
    <col min="1029" max="1278" width="8.90625" style="563"/>
    <col min="1279" max="1279" width="9.36328125" style="563" customWidth="1"/>
    <col min="1280" max="1280" width="48.54296875" style="563" customWidth="1"/>
    <col min="1281" max="1281" width="7.453125" style="563" customWidth="1"/>
    <col min="1282" max="1282" width="11.36328125" style="563" customWidth="1"/>
    <col min="1283" max="1283" width="13.08984375" style="563" customWidth="1"/>
    <col min="1284" max="1284" width="15" style="563" customWidth="1"/>
    <col min="1285" max="1534" width="8.90625" style="563"/>
    <col min="1535" max="1535" width="9.36328125" style="563" customWidth="1"/>
    <col min="1536" max="1536" width="48.54296875" style="563" customWidth="1"/>
    <col min="1537" max="1537" width="7.453125" style="563" customWidth="1"/>
    <col min="1538" max="1538" width="11.36328125" style="563" customWidth="1"/>
    <col min="1539" max="1539" width="13.08984375" style="563" customWidth="1"/>
    <col min="1540" max="1540" width="15" style="563" customWidth="1"/>
    <col min="1541" max="1790" width="8.90625" style="563"/>
    <col min="1791" max="1791" width="9.36328125" style="563" customWidth="1"/>
    <col min="1792" max="1792" width="48.54296875" style="563" customWidth="1"/>
    <col min="1793" max="1793" width="7.453125" style="563" customWidth="1"/>
    <col min="1794" max="1794" width="11.36328125" style="563" customWidth="1"/>
    <col min="1795" max="1795" width="13.08984375" style="563" customWidth="1"/>
    <col min="1796" max="1796" width="15" style="563" customWidth="1"/>
    <col min="1797" max="2046" width="8.90625" style="563"/>
    <col min="2047" max="2047" width="9.36328125" style="563" customWidth="1"/>
    <col min="2048" max="2048" width="48.54296875" style="563" customWidth="1"/>
    <col min="2049" max="2049" width="7.453125" style="563" customWidth="1"/>
    <col min="2050" max="2050" width="11.36328125" style="563" customWidth="1"/>
    <col min="2051" max="2051" width="13.08984375" style="563" customWidth="1"/>
    <col min="2052" max="2052" width="15" style="563" customWidth="1"/>
    <col min="2053" max="2302" width="8.90625" style="563"/>
    <col min="2303" max="2303" width="9.36328125" style="563" customWidth="1"/>
    <col min="2304" max="2304" width="48.54296875" style="563" customWidth="1"/>
    <col min="2305" max="2305" width="7.453125" style="563" customWidth="1"/>
    <col min="2306" max="2306" width="11.36328125" style="563" customWidth="1"/>
    <col min="2307" max="2307" width="13.08984375" style="563" customWidth="1"/>
    <col min="2308" max="2308" width="15" style="563" customWidth="1"/>
    <col min="2309" max="2558" width="8.90625" style="563"/>
    <col min="2559" max="2559" width="9.36328125" style="563" customWidth="1"/>
    <col min="2560" max="2560" width="48.54296875" style="563" customWidth="1"/>
    <col min="2561" max="2561" width="7.453125" style="563" customWidth="1"/>
    <col min="2562" max="2562" width="11.36328125" style="563" customWidth="1"/>
    <col min="2563" max="2563" width="13.08984375" style="563" customWidth="1"/>
    <col min="2564" max="2564" width="15" style="563" customWidth="1"/>
    <col min="2565" max="2814" width="8.90625" style="563"/>
    <col min="2815" max="2815" width="9.36328125" style="563" customWidth="1"/>
    <col min="2816" max="2816" width="48.54296875" style="563" customWidth="1"/>
    <col min="2817" max="2817" width="7.453125" style="563" customWidth="1"/>
    <col min="2818" max="2818" width="11.36328125" style="563" customWidth="1"/>
    <col min="2819" max="2819" width="13.08984375" style="563" customWidth="1"/>
    <col min="2820" max="2820" width="15" style="563" customWidth="1"/>
    <col min="2821" max="3070" width="8.90625" style="563"/>
    <col min="3071" max="3071" width="9.36328125" style="563" customWidth="1"/>
    <col min="3072" max="3072" width="48.54296875" style="563" customWidth="1"/>
    <col min="3073" max="3073" width="7.453125" style="563" customWidth="1"/>
    <col min="3074" max="3074" width="11.36328125" style="563" customWidth="1"/>
    <col min="3075" max="3075" width="13.08984375" style="563" customWidth="1"/>
    <col min="3076" max="3076" width="15" style="563" customWidth="1"/>
    <col min="3077" max="3326" width="8.90625" style="563"/>
    <col min="3327" max="3327" width="9.36328125" style="563" customWidth="1"/>
    <col min="3328" max="3328" width="48.54296875" style="563" customWidth="1"/>
    <col min="3329" max="3329" width="7.453125" style="563" customWidth="1"/>
    <col min="3330" max="3330" width="11.36328125" style="563" customWidth="1"/>
    <col min="3331" max="3331" width="13.08984375" style="563" customWidth="1"/>
    <col min="3332" max="3332" width="15" style="563" customWidth="1"/>
    <col min="3333" max="3582" width="8.90625" style="563"/>
    <col min="3583" max="3583" width="9.36328125" style="563" customWidth="1"/>
    <col min="3584" max="3584" width="48.54296875" style="563" customWidth="1"/>
    <col min="3585" max="3585" width="7.453125" style="563" customWidth="1"/>
    <col min="3586" max="3586" width="11.36328125" style="563" customWidth="1"/>
    <col min="3587" max="3587" width="13.08984375" style="563" customWidth="1"/>
    <col min="3588" max="3588" width="15" style="563" customWidth="1"/>
    <col min="3589" max="3838" width="8.90625" style="563"/>
    <col min="3839" max="3839" width="9.36328125" style="563" customWidth="1"/>
    <col min="3840" max="3840" width="48.54296875" style="563" customWidth="1"/>
    <col min="3841" max="3841" width="7.453125" style="563" customWidth="1"/>
    <col min="3842" max="3842" width="11.36328125" style="563" customWidth="1"/>
    <col min="3843" max="3843" width="13.08984375" style="563" customWidth="1"/>
    <col min="3844" max="3844" width="15" style="563" customWidth="1"/>
    <col min="3845" max="4094" width="8.90625" style="563"/>
    <col min="4095" max="4095" width="9.36328125" style="563" customWidth="1"/>
    <col min="4096" max="4096" width="48.54296875" style="563" customWidth="1"/>
    <col min="4097" max="4097" width="7.453125" style="563" customWidth="1"/>
    <col min="4098" max="4098" width="11.36328125" style="563" customWidth="1"/>
    <col min="4099" max="4099" width="13.08984375" style="563" customWidth="1"/>
    <col min="4100" max="4100" width="15" style="563" customWidth="1"/>
    <col min="4101" max="4350" width="8.90625" style="563"/>
    <col min="4351" max="4351" width="9.36328125" style="563" customWidth="1"/>
    <col min="4352" max="4352" width="48.54296875" style="563" customWidth="1"/>
    <col min="4353" max="4353" width="7.453125" style="563" customWidth="1"/>
    <col min="4354" max="4354" width="11.36328125" style="563" customWidth="1"/>
    <col min="4355" max="4355" width="13.08984375" style="563" customWidth="1"/>
    <col min="4356" max="4356" width="15" style="563" customWidth="1"/>
    <col min="4357" max="4606" width="8.90625" style="563"/>
    <col min="4607" max="4607" width="9.36328125" style="563" customWidth="1"/>
    <col min="4608" max="4608" width="48.54296875" style="563" customWidth="1"/>
    <col min="4609" max="4609" width="7.453125" style="563" customWidth="1"/>
    <col min="4610" max="4610" width="11.36328125" style="563" customWidth="1"/>
    <col min="4611" max="4611" width="13.08984375" style="563" customWidth="1"/>
    <col min="4612" max="4612" width="15" style="563" customWidth="1"/>
    <col min="4613" max="4862" width="8.90625" style="563"/>
    <col min="4863" max="4863" width="9.36328125" style="563" customWidth="1"/>
    <col min="4864" max="4864" width="48.54296875" style="563" customWidth="1"/>
    <col min="4865" max="4865" width="7.453125" style="563" customWidth="1"/>
    <col min="4866" max="4866" width="11.36328125" style="563" customWidth="1"/>
    <col min="4867" max="4867" width="13.08984375" style="563" customWidth="1"/>
    <col min="4868" max="4868" width="15" style="563" customWidth="1"/>
    <col min="4869" max="5118" width="8.90625" style="563"/>
    <col min="5119" max="5119" width="9.36328125" style="563" customWidth="1"/>
    <col min="5120" max="5120" width="48.54296875" style="563" customWidth="1"/>
    <col min="5121" max="5121" width="7.453125" style="563" customWidth="1"/>
    <col min="5122" max="5122" width="11.36328125" style="563" customWidth="1"/>
    <col min="5123" max="5123" width="13.08984375" style="563" customWidth="1"/>
    <col min="5124" max="5124" width="15" style="563" customWidth="1"/>
    <col min="5125" max="5374" width="8.90625" style="563"/>
    <col min="5375" max="5375" width="9.36328125" style="563" customWidth="1"/>
    <col min="5376" max="5376" width="48.54296875" style="563" customWidth="1"/>
    <col min="5377" max="5377" width="7.453125" style="563" customWidth="1"/>
    <col min="5378" max="5378" width="11.36328125" style="563" customWidth="1"/>
    <col min="5379" max="5379" width="13.08984375" style="563" customWidth="1"/>
    <col min="5380" max="5380" width="15" style="563" customWidth="1"/>
    <col min="5381" max="5630" width="8.90625" style="563"/>
    <col min="5631" max="5631" width="9.36328125" style="563" customWidth="1"/>
    <col min="5632" max="5632" width="48.54296875" style="563" customWidth="1"/>
    <col min="5633" max="5633" width="7.453125" style="563" customWidth="1"/>
    <col min="5634" max="5634" width="11.36328125" style="563" customWidth="1"/>
    <col min="5635" max="5635" width="13.08984375" style="563" customWidth="1"/>
    <col min="5636" max="5636" width="15" style="563" customWidth="1"/>
    <col min="5637" max="5886" width="8.90625" style="563"/>
    <col min="5887" max="5887" width="9.36328125" style="563" customWidth="1"/>
    <col min="5888" max="5888" width="48.54296875" style="563" customWidth="1"/>
    <col min="5889" max="5889" width="7.453125" style="563" customWidth="1"/>
    <col min="5890" max="5890" width="11.36328125" style="563" customWidth="1"/>
    <col min="5891" max="5891" width="13.08984375" style="563" customWidth="1"/>
    <col min="5892" max="5892" width="15" style="563" customWidth="1"/>
    <col min="5893" max="6142" width="8.90625" style="563"/>
    <col min="6143" max="6143" width="9.36328125" style="563" customWidth="1"/>
    <col min="6144" max="6144" width="48.54296875" style="563" customWidth="1"/>
    <col min="6145" max="6145" width="7.453125" style="563" customWidth="1"/>
    <col min="6146" max="6146" width="11.36328125" style="563" customWidth="1"/>
    <col min="6147" max="6147" width="13.08984375" style="563" customWidth="1"/>
    <col min="6148" max="6148" width="15" style="563" customWidth="1"/>
    <col min="6149" max="6398" width="8.90625" style="563"/>
    <col min="6399" max="6399" width="9.36328125" style="563" customWidth="1"/>
    <col min="6400" max="6400" width="48.54296875" style="563" customWidth="1"/>
    <col min="6401" max="6401" width="7.453125" style="563" customWidth="1"/>
    <col min="6402" max="6402" width="11.36328125" style="563" customWidth="1"/>
    <col min="6403" max="6403" width="13.08984375" style="563" customWidth="1"/>
    <col min="6404" max="6404" width="15" style="563" customWidth="1"/>
    <col min="6405" max="6654" width="8.90625" style="563"/>
    <col min="6655" max="6655" width="9.36328125" style="563" customWidth="1"/>
    <col min="6656" max="6656" width="48.54296875" style="563" customWidth="1"/>
    <col min="6657" max="6657" width="7.453125" style="563" customWidth="1"/>
    <col min="6658" max="6658" width="11.36328125" style="563" customWidth="1"/>
    <col min="6659" max="6659" width="13.08984375" style="563" customWidth="1"/>
    <col min="6660" max="6660" width="15" style="563" customWidth="1"/>
    <col min="6661" max="6910" width="8.90625" style="563"/>
    <col min="6911" max="6911" width="9.36328125" style="563" customWidth="1"/>
    <col min="6912" max="6912" width="48.54296875" style="563" customWidth="1"/>
    <col min="6913" max="6913" width="7.453125" style="563" customWidth="1"/>
    <col min="6914" max="6914" width="11.36328125" style="563" customWidth="1"/>
    <col min="6915" max="6915" width="13.08984375" style="563" customWidth="1"/>
    <col min="6916" max="6916" width="15" style="563" customWidth="1"/>
    <col min="6917" max="7166" width="8.90625" style="563"/>
    <col min="7167" max="7167" width="9.36328125" style="563" customWidth="1"/>
    <col min="7168" max="7168" width="48.54296875" style="563" customWidth="1"/>
    <col min="7169" max="7169" width="7.453125" style="563" customWidth="1"/>
    <col min="7170" max="7170" width="11.36328125" style="563" customWidth="1"/>
    <col min="7171" max="7171" width="13.08984375" style="563" customWidth="1"/>
    <col min="7172" max="7172" width="15" style="563" customWidth="1"/>
    <col min="7173" max="7422" width="8.90625" style="563"/>
    <col min="7423" max="7423" width="9.36328125" style="563" customWidth="1"/>
    <col min="7424" max="7424" width="48.54296875" style="563" customWidth="1"/>
    <col min="7425" max="7425" width="7.453125" style="563" customWidth="1"/>
    <col min="7426" max="7426" width="11.36328125" style="563" customWidth="1"/>
    <col min="7427" max="7427" width="13.08984375" style="563" customWidth="1"/>
    <col min="7428" max="7428" width="15" style="563" customWidth="1"/>
    <col min="7429" max="7678" width="8.90625" style="563"/>
    <col min="7679" max="7679" width="9.36328125" style="563" customWidth="1"/>
    <col min="7680" max="7680" width="48.54296875" style="563" customWidth="1"/>
    <col min="7681" max="7681" width="7.453125" style="563" customWidth="1"/>
    <col min="7682" max="7682" width="11.36328125" style="563" customWidth="1"/>
    <col min="7683" max="7683" width="13.08984375" style="563" customWidth="1"/>
    <col min="7684" max="7684" width="15" style="563" customWidth="1"/>
    <col min="7685" max="7934" width="8.90625" style="563"/>
    <col min="7935" max="7935" width="9.36328125" style="563" customWidth="1"/>
    <col min="7936" max="7936" width="48.54296875" style="563" customWidth="1"/>
    <col min="7937" max="7937" width="7.453125" style="563" customWidth="1"/>
    <col min="7938" max="7938" width="11.36328125" style="563" customWidth="1"/>
    <col min="7939" max="7939" width="13.08984375" style="563" customWidth="1"/>
    <col min="7940" max="7940" width="15" style="563" customWidth="1"/>
    <col min="7941" max="8190" width="8.90625" style="563"/>
    <col min="8191" max="8191" width="9.36328125" style="563" customWidth="1"/>
    <col min="8192" max="8192" width="48.54296875" style="563" customWidth="1"/>
    <col min="8193" max="8193" width="7.453125" style="563" customWidth="1"/>
    <col min="8194" max="8194" width="11.36328125" style="563" customWidth="1"/>
    <col min="8195" max="8195" width="13.08984375" style="563" customWidth="1"/>
    <col min="8196" max="8196" width="15" style="563" customWidth="1"/>
    <col min="8197" max="8446" width="8.90625" style="563"/>
    <col min="8447" max="8447" width="9.36328125" style="563" customWidth="1"/>
    <col min="8448" max="8448" width="48.54296875" style="563" customWidth="1"/>
    <col min="8449" max="8449" width="7.453125" style="563" customWidth="1"/>
    <col min="8450" max="8450" width="11.36328125" style="563" customWidth="1"/>
    <col min="8451" max="8451" width="13.08984375" style="563" customWidth="1"/>
    <col min="8452" max="8452" width="15" style="563" customWidth="1"/>
    <col min="8453" max="8702" width="8.90625" style="563"/>
    <col min="8703" max="8703" width="9.36328125" style="563" customWidth="1"/>
    <col min="8704" max="8704" width="48.54296875" style="563" customWidth="1"/>
    <col min="8705" max="8705" width="7.453125" style="563" customWidth="1"/>
    <col min="8706" max="8706" width="11.36328125" style="563" customWidth="1"/>
    <col min="8707" max="8707" width="13.08984375" style="563" customWidth="1"/>
    <col min="8708" max="8708" width="15" style="563" customWidth="1"/>
    <col min="8709" max="8958" width="8.90625" style="563"/>
    <col min="8959" max="8959" width="9.36328125" style="563" customWidth="1"/>
    <col min="8960" max="8960" width="48.54296875" style="563" customWidth="1"/>
    <col min="8961" max="8961" width="7.453125" style="563" customWidth="1"/>
    <col min="8962" max="8962" width="11.36328125" style="563" customWidth="1"/>
    <col min="8963" max="8963" width="13.08984375" style="563" customWidth="1"/>
    <col min="8964" max="8964" width="15" style="563" customWidth="1"/>
    <col min="8965" max="9214" width="8.90625" style="563"/>
    <col min="9215" max="9215" width="9.36328125" style="563" customWidth="1"/>
    <col min="9216" max="9216" width="48.54296875" style="563" customWidth="1"/>
    <col min="9217" max="9217" width="7.453125" style="563" customWidth="1"/>
    <col min="9218" max="9218" width="11.36328125" style="563" customWidth="1"/>
    <col min="9219" max="9219" width="13.08984375" style="563" customWidth="1"/>
    <col min="9220" max="9220" width="15" style="563" customWidth="1"/>
    <col min="9221" max="9470" width="8.90625" style="563"/>
    <col min="9471" max="9471" width="9.36328125" style="563" customWidth="1"/>
    <col min="9472" max="9472" width="48.54296875" style="563" customWidth="1"/>
    <col min="9473" max="9473" width="7.453125" style="563" customWidth="1"/>
    <col min="9474" max="9474" width="11.36328125" style="563" customWidth="1"/>
    <col min="9475" max="9475" width="13.08984375" style="563" customWidth="1"/>
    <col min="9476" max="9476" width="15" style="563" customWidth="1"/>
    <col min="9477" max="9726" width="8.90625" style="563"/>
    <col min="9727" max="9727" width="9.36328125" style="563" customWidth="1"/>
    <col min="9728" max="9728" width="48.54296875" style="563" customWidth="1"/>
    <col min="9729" max="9729" width="7.453125" style="563" customWidth="1"/>
    <col min="9730" max="9730" width="11.36328125" style="563" customWidth="1"/>
    <col min="9731" max="9731" width="13.08984375" style="563" customWidth="1"/>
    <col min="9732" max="9732" width="15" style="563" customWidth="1"/>
    <col min="9733" max="9982" width="8.90625" style="563"/>
    <col min="9983" max="9983" width="9.36328125" style="563" customWidth="1"/>
    <col min="9984" max="9984" width="48.54296875" style="563" customWidth="1"/>
    <col min="9985" max="9985" width="7.453125" style="563" customWidth="1"/>
    <col min="9986" max="9986" width="11.36328125" style="563" customWidth="1"/>
    <col min="9987" max="9987" width="13.08984375" style="563" customWidth="1"/>
    <col min="9988" max="9988" width="15" style="563" customWidth="1"/>
    <col min="9989" max="10238" width="8.90625" style="563"/>
    <col min="10239" max="10239" width="9.36328125" style="563" customWidth="1"/>
    <col min="10240" max="10240" width="48.54296875" style="563" customWidth="1"/>
    <col min="10241" max="10241" width="7.453125" style="563" customWidth="1"/>
    <col min="10242" max="10242" width="11.36328125" style="563" customWidth="1"/>
    <col min="10243" max="10243" width="13.08984375" style="563" customWidth="1"/>
    <col min="10244" max="10244" width="15" style="563" customWidth="1"/>
    <col min="10245" max="10494" width="8.90625" style="563"/>
    <col min="10495" max="10495" width="9.36328125" style="563" customWidth="1"/>
    <col min="10496" max="10496" width="48.54296875" style="563" customWidth="1"/>
    <col min="10497" max="10497" width="7.453125" style="563" customWidth="1"/>
    <col min="10498" max="10498" width="11.36328125" style="563" customWidth="1"/>
    <col min="10499" max="10499" width="13.08984375" style="563" customWidth="1"/>
    <col min="10500" max="10500" width="15" style="563" customWidth="1"/>
    <col min="10501" max="10750" width="8.90625" style="563"/>
    <col min="10751" max="10751" width="9.36328125" style="563" customWidth="1"/>
    <col min="10752" max="10752" width="48.54296875" style="563" customWidth="1"/>
    <col min="10753" max="10753" width="7.453125" style="563" customWidth="1"/>
    <col min="10754" max="10754" width="11.36328125" style="563" customWidth="1"/>
    <col min="10755" max="10755" width="13.08984375" style="563" customWidth="1"/>
    <col min="10756" max="10756" width="15" style="563" customWidth="1"/>
    <col min="10757" max="11006" width="8.90625" style="563"/>
    <col min="11007" max="11007" width="9.36328125" style="563" customWidth="1"/>
    <col min="11008" max="11008" width="48.54296875" style="563" customWidth="1"/>
    <col min="11009" max="11009" width="7.453125" style="563" customWidth="1"/>
    <col min="11010" max="11010" width="11.36328125" style="563" customWidth="1"/>
    <col min="11011" max="11011" width="13.08984375" style="563" customWidth="1"/>
    <col min="11012" max="11012" width="15" style="563" customWidth="1"/>
    <col min="11013" max="11262" width="8.90625" style="563"/>
    <col min="11263" max="11263" width="9.36328125" style="563" customWidth="1"/>
    <col min="11264" max="11264" width="48.54296875" style="563" customWidth="1"/>
    <col min="11265" max="11265" width="7.453125" style="563" customWidth="1"/>
    <col min="11266" max="11266" width="11.36328125" style="563" customWidth="1"/>
    <col min="11267" max="11267" width="13.08984375" style="563" customWidth="1"/>
    <col min="11268" max="11268" width="15" style="563" customWidth="1"/>
    <col min="11269" max="11518" width="8.90625" style="563"/>
    <col min="11519" max="11519" width="9.36328125" style="563" customWidth="1"/>
    <col min="11520" max="11520" width="48.54296875" style="563" customWidth="1"/>
    <col min="11521" max="11521" width="7.453125" style="563" customWidth="1"/>
    <col min="11522" max="11522" width="11.36328125" style="563" customWidth="1"/>
    <col min="11523" max="11523" width="13.08984375" style="563" customWidth="1"/>
    <col min="11524" max="11524" width="15" style="563" customWidth="1"/>
    <col min="11525" max="11774" width="8.90625" style="563"/>
    <col min="11775" max="11775" width="9.36328125" style="563" customWidth="1"/>
    <col min="11776" max="11776" width="48.54296875" style="563" customWidth="1"/>
    <col min="11777" max="11777" width="7.453125" style="563" customWidth="1"/>
    <col min="11778" max="11778" width="11.36328125" style="563" customWidth="1"/>
    <col min="11779" max="11779" width="13.08984375" style="563" customWidth="1"/>
    <col min="11780" max="11780" width="15" style="563" customWidth="1"/>
    <col min="11781" max="12030" width="8.90625" style="563"/>
    <col min="12031" max="12031" width="9.36328125" style="563" customWidth="1"/>
    <col min="12032" max="12032" width="48.54296875" style="563" customWidth="1"/>
    <col min="12033" max="12033" width="7.453125" style="563" customWidth="1"/>
    <col min="12034" max="12034" width="11.36328125" style="563" customWidth="1"/>
    <col min="12035" max="12035" width="13.08984375" style="563" customWidth="1"/>
    <col min="12036" max="12036" width="15" style="563" customWidth="1"/>
    <col min="12037" max="12286" width="8.90625" style="563"/>
    <col min="12287" max="12287" width="9.36328125" style="563" customWidth="1"/>
    <col min="12288" max="12288" width="48.54296875" style="563" customWidth="1"/>
    <col min="12289" max="12289" width="7.453125" style="563" customWidth="1"/>
    <col min="12290" max="12290" width="11.36328125" style="563" customWidth="1"/>
    <col min="12291" max="12291" width="13.08984375" style="563" customWidth="1"/>
    <col min="12292" max="12292" width="15" style="563" customWidth="1"/>
    <col min="12293" max="12542" width="8.90625" style="563"/>
    <col min="12543" max="12543" width="9.36328125" style="563" customWidth="1"/>
    <col min="12544" max="12544" width="48.54296875" style="563" customWidth="1"/>
    <col min="12545" max="12545" width="7.453125" style="563" customWidth="1"/>
    <col min="12546" max="12546" width="11.36328125" style="563" customWidth="1"/>
    <col min="12547" max="12547" width="13.08984375" style="563" customWidth="1"/>
    <col min="12548" max="12548" width="15" style="563" customWidth="1"/>
    <col min="12549" max="12798" width="8.90625" style="563"/>
    <col min="12799" max="12799" width="9.36328125" style="563" customWidth="1"/>
    <col min="12800" max="12800" width="48.54296875" style="563" customWidth="1"/>
    <col min="12801" max="12801" width="7.453125" style="563" customWidth="1"/>
    <col min="12802" max="12802" width="11.36328125" style="563" customWidth="1"/>
    <col min="12803" max="12803" width="13.08984375" style="563" customWidth="1"/>
    <col min="12804" max="12804" width="15" style="563" customWidth="1"/>
    <col min="12805" max="13054" width="8.90625" style="563"/>
    <col min="13055" max="13055" width="9.36328125" style="563" customWidth="1"/>
    <col min="13056" max="13056" width="48.54296875" style="563" customWidth="1"/>
    <col min="13057" max="13057" width="7.453125" style="563" customWidth="1"/>
    <col min="13058" max="13058" width="11.36328125" style="563" customWidth="1"/>
    <col min="13059" max="13059" width="13.08984375" style="563" customWidth="1"/>
    <col min="13060" max="13060" width="15" style="563" customWidth="1"/>
    <col min="13061" max="13310" width="8.90625" style="563"/>
    <col min="13311" max="13311" width="9.36328125" style="563" customWidth="1"/>
    <col min="13312" max="13312" width="48.54296875" style="563" customWidth="1"/>
    <col min="13313" max="13313" width="7.453125" style="563" customWidth="1"/>
    <col min="13314" max="13314" width="11.36328125" style="563" customWidth="1"/>
    <col min="13315" max="13315" width="13.08984375" style="563" customWidth="1"/>
    <col min="13316" max="13316" width="15" style="563" customWidth="1"/>
    <col min="13317" max="13566" width="8.90625" style="563"/>
    <col min="13567" max="13567" width="9.36328125" style="563" customWidth="1"/>
    <col min="13568" max="13568" width="48.54296875" style="563" customWidth="1"/>
    <col min="13569" max="13569" width="7.453125" style="563" customWidth="1"/>
    <col min="13570" max="13570" width="11.36328125" style="563" customWidth="1"/>
    <col min="13571" max="13571" width="13.08984375" style="563" customWidth="1"/>
    <col min="13572" max="13572" width="15" style="563" customWidth="1"/>
    <col min="13573" max="13822" width="8.90625" style="563"/>
    <col min="13823" max="13823" width="9.36328125" style="563" customWidth="1"/>
    <col min="13824" max="13824" width="48.54296875" style="563" customWidth="1"/>
    <col min="13825" max="13825" width="7.453125" style="563" customWidth="1"/>
    <col min="13826" max="13826" width="11.36328125" style="563" customWidth="1"/>
    <col min="13827" max="13827" width="13.08984375" style="563" customWidth="1"/>
    <col min="13828" max="13828" width="15" style="563" customWidth="1"/>
    <col min="13829" max="14078" width="8.90625" style="563"/>
    <col min="14079" max="14079" width="9.36328125" style="563" customWidth="1"/>
    <col min="14080" max="14080" width="48.54296875" style="563" customWidth="1"/>
    <col min="14081" max="14081" width="7.453125" style="563" customWidth="1"/>
    <col min="14082" max="14082" width="11.36328125" style="563" customWidth="1"/>
    <col min="14083" max="14083" width="13.08984375" style="563" customWidth="1"/>
    <col min="14084" max="14084" width="15" style="563" customWidth="1"/>
    <col min="14085" max="14334" width="8.90625" style="563"/>
    <col min="14335" max="14335" width="9.36328125" style="563" customWidth="1"/>
    <col min="14336" max="14336" width="48.54296875" style="563" customWidth="1"/>
    <col min="14337" max="14337" width="7.453125" style="563" customWidth="1"/>
    <col min="14338" max="14338" width="11.36328125" style="563" customWidth="1"/>
    <col min="14339" max="14339" width="13.08984375" style="563" customWidth="1"/>
    <col min="14340" max="14340" width="15" style="563" customWidth="1"/>
    <col min="14341" max="14590" width="8.90625" style="563"/>
    <col min="14591" max="14591" width="9.36328125" style="563" customWidth="1"/>
    <col min="14592" max="14592" width="48.54296875" style="563" customWidth="1"/>
    <col min="14593" max="14593" width="7.453125" style="563" customWidth="1"/>
    <col min="14594" max="14594" width="11.36328125" style="563" customWidth="1"/>
    <col min="14595" max="14595" width="13.08984375" style="563" customWidth="1"/>
    <col min="14596" max="14596" width="15" style="563" customWidth="1"/>
    <col min="14597" max="14846" width="8.90625" style="563"/>
    <col min="14847" max="14847" width="9.36328125" style="563" customWidth="1"/>
    <col min="14848" max="14848" width="48.54296875" style="563" customWidth="1"/>
    <col min="14849" max="14849" width="7.453125" style="563" customWidth="1"/>
    <col min="14850" max="14850" width="11.36328125" style="563" customWidth="1"/>
    <col min="14851" max="14851" width="13.08984375" style="563" customWidth="1"/>
    <col min="14852" max="14852" width="15" style="563" customWidth="1"/>
    <col min="14853" max="15102" width="8.90625" style="563"/>
    <col min="15103" max="15103" width="9.36328125" style="563" customWidth="1"/>
    <col min="15104" max="15104" width="48.54296875" style="563" customWidth="1"/>
    <col min="15105" max="15105" width="7.453125" style="563" customWidth="1"/>
    <col min="15106" max="15106" width="11.36328125" style="563" customWidth="1"/>
    <col min="15107" max="15107" width="13.08984375" style="563" customWidth="1"/>
    <col min="15108" max="15108" width="15" style="563" customWidth="1"/>
    <col min="15109" max="15358" width="8.90625" style="563"/>
    <col min="15359" max="15359" width="9.36328125" style="563" customWidth="1"/>
    <col min="15360" max="15360" width="48.54296875" style="563" customWidth="1"/>
    <col min="15361" max="15361" width="7.453125" style="563" customWidth="1"/>
    <col min="15362" max="15362" width="11.36328125" style="563" customWidth="1"/>
    <col min="15363" max="15363" width="13.08984375" style="563" customWidth="1"/>
    <col min="15364" max="15364" width="15" style="563" customWidth="1"/>
    <col min="15365" max="15614" width="8.90625" style="563"/>
    <col min="15615" max="15615" width="9.36328125" style="563" customWidth="1"/>
    <col min="15616" max="15616" width="48.54296875" style="563" customWidth="1"/>
    <col min="15617" max="15617" width="7.453125" style="563" customWidth="1"/>
    <col min="15618" max="15618" width="11.36328125" style="563" customWidth="1"/>
    <col min="15619" max="15619" width="13.08984375" style="563" customWidth="1"/>
    <col min="15620" max="15620" width="15" style="563" customWidth="1"/>
    <col min="15621" max="15870" width="8.90625" style="563"/>
    <col min="15871" max="15871" width="9.36328125" style="563" customWidth="1"/>
    <col min="15872" max="15872" width="48.54296875" style="563" customWidth="1"/>
    <col min="15873" max="15873" width="7.453125" style="563" customWidth="1"/>
    <col min="15874" max="15874" width="11.36328125" style="563" customWidth="1"/>
    <col min="15875" max="15875" width="13.08984375" style="563" customWidth="1"/>
    <col min="15876" max="15876" width="15" style="563" customWidth="1"/>
    <col min="15877" max="16126" width="8.90625" style="563"/>
    <col min="16127" max="16127" width="9.36328125" style="563" customWidth="1"/>
    <col min="16128" max="16128" width="48.54296875" style="563" customWidth="1"/>
    <col min="16129" max="16129" width="7.453125" style="563" customWidth="1"/>
    <col min="16130" max="16130" width="11.36328125" style="563" customWidth="1"/>
    <col min="16131" max="16131" width="13.08984375" style="563" customWidth="1"/>
    <col min="16132" max="16132" width="15" style="563" customWidth="1"/>
    <col min="16133" max="16384" width="8.90625" style="563"/>
  </cols>
  <sheetData>
    <row r="1" spans="1:6" customFormat="1" x14ac:dyDescent="0.25">
      <c r="A1" s="1144" t="s">
        <v>289</v>
      </c>
      <c r="B1" s="1145"/>
      <c r="C1" s="1145"/>
      <c r="D1" s="1145"/>
      <c r="E1" s="1145"/>
      <c r="F1" s="1145"/>
    </row>
    <row r="2" spans="1:6" customFormat="1" x14ac:dyDescent="0.25">
      <c r="A2" s="1144" t="s">
        <v>972</v>
      </c>
      <c r="B2" s="1145"/>
      <c r="C2" s="1145"/>
      <c r="D2" s="1145"/>
      <c r="E2" s="1145"/>
      <c r="F2" s="1145"/>
    </row>
    <row r="3" spans="1:6" ht="13" x14ac:dyDescent="0.3">
      <c r="A3" s="984"/>
      <c r="B3" s="984"/>
      <c r="C3" s="984"/>
      <c r="D3" s="984"/>
      <c r="E3" s="984"/>
      <c r="F3" s="984"/>
    </row>
    <row r="4" spans="1:6" ht="13" x14ac:dyDescent="0.3">
      <c r="A4" s="564" t="s">
        <v>1421</v>
      </c>
      <c r="C4" s="565"/>
      <c r="D4" s="565"/>
      <c r="E4" s="763"/>
      <c r="F4" s="764"/>
    </row>
    <row r="5" spans="1:6" ht="13" x14ac:dyDescent="0.3">
      <c r="A5" s="564"/>
      <c r="C5" s="565"/>
      <c r="D5" s="565"/>
      <c r="E5" s="763"/>
      <c r="F5" s="764"/>
    </row>
    <row r="6" spans="1:6" ht="13" x14ac:dyDescent="0.3">
      <c r="A6" s="564" t="s">
        <v>1276</v>
      </c>
      <c r="C6" s="565"/>
      <c r="D6" s="565"/>
      <c r="E6" s="763"/>
      <c r="F6" s="764"/>
    </row>
    <row r="7" spans="1:6" ht="13.5" thickBot="1" x14ac:dyDescent="0.35">
      <c r="A7" s="564"/>
      <c r="C7" s="565"/>
      <c r="D7" s="565"/>
      <c r="E7" s="763"/>
      <c r="F7" s="764"/>
    </row>
    <row r="8" spans="1:6" ht="26.5" thickBot="1" x14ac:dyDescent="0.3">
      <c r="A8" s="800" t="s">
        <v>72</v>
      </c>
      <c r="B8" s="801" t="s">
        <v>73</v>
      </c>
      <c r="C8" s="801" t="s">
        <v>74</v>
      </c>
      <c r="D8" s="801" t="s">
        <v>75</v>
      </c>
      <c r="E8" s="802" t="s">
        <v>1440</v>
      </c>
      <c r="F8" s="803" t="s">
        <v>1441</v>
      </c>
    </row>
    <row r="9" spans="1:6" x14ac:dyDescent="0.25">
      <c r="A9" s="566"/>
      <c r="B9" s="567"/>
      <c r="C9" s="568"/>
      <c r="D9" s="568"/>
      <c r="E9" s="765"/>
      <c r="F9" s="766"/>
    </row>
    <row r="10" spans="1:6" x14ac:dyDescent="0.25">
      <c r="A10" s="566"/>
      <c r="B10" s="568"/>
      <c r="C10" s="570"/>
      <c r="D10" s="569"/>
      <c r="E10" s="767"/>
      <c r="F10" s="766"/>
    </row>
    <row r="11" spans="1:6" ht="13" x14ac:dyDescent="0.3">
      <c r="A11" s="571" t="s">
        <v>1277</v>
      </c>
      <c r="B11" s="572" t="s">
        <v>1438</v>
      </c>
      <c r="C11" s="573"/>
      <c r="D11" s="573"/>
      <c r="E11" s="768"/>
      <c r="F11" s="766"/>
    </row>
    <row r="12" spans="1:6" ht="13" x14ac:dyDescent="0.3">
      <c r="A12" s="574"/>
      <c r="B12" s="572"/>
      <c r="C12" s="573"/>
      <c r="D12" s="573"/>
      <c r="E12" s="768"/>
      <c r="F12" s="766"/>
    </row>
    <row r="13" spans="1:6" ht="54" customHeight="1" x14ac:dyDescent="0.25">
      <c r="A13" s="575" t="s">
        <v>1278</v>
      </c>
      <c r="B13" s="576" t="s">
        <v>1312</v>
      </c>
      <c r="C13" s="577" t="s">
        <v>1115</v>
      </c>
      <c r="D13" s="577">
        <v>1</v>
      </c>
      <c r="E13" s="769"/>
      <c r="F13" s="766">
        <f>D13*E13</f>
        <v>0</v>
      </c>
    </row>
    <row r="14" spans="1:6" x14ac:dyDescent="0.25">
      <c r="A14" s="578"/>
      <c r="B14" s="576"/>
      <c r="C14" s="577"/>
      <c r="D14" s="577"/>
      <c r="E14" s="769"/>
      <c r="F14" s="766"/>
    </row>
    <row r="15" spans="1:6" ht="26" x14ac:dyDescent="0.3">
      <c r="A15" s="579" t="s">
        <v>1279</v>
      </c>
      <c r="B15" s="572" t="s">
        <v>1280</v>
      </c>
      <c r="C15" s="577"/>
      <c r="D15" s="577"/>
      <c r="E15" s="769"/>
      <c r="F15" s="766"/>
    </row>
    <row r="16" spans="1:6" ht="13" x14ac:dyDescent="0.3">
      <c r="A16" s="580"/>
      <c r="B16" s="572"/>
      <c r="C16" s="577"/>
      <c r="D16" s="577"/>
      <c r="E16" s="769"/>
      <c r="F16" s="766"/>
    </row>
    <row r="17" spans="1:6" ht="75" x14ac:dyDescent="0.25">
      <c r="A17" s="1150" t="s">
        <v>1281</v>
      </c>
      <c r="B17" s="576" t="s">
        <v>1282</v>
      </c>
      <c r="C17" s="1151" t="s">
        <v>294</v>
      </c>
      <c r="D17" s="1151">
        <v>1</v>
      </c>
      <c r="E17" s="1152"/>
      <c r="F17" s="1153">
        <f>D17*E17</f>
        <v>0</v>
      </c>
    </row>
    <row r="18" spans="1:6" ht="25" x14ac:dyDescent="0.25">
      <c r="A18" s="1150"/>
      <c r="B18" s="581" t="s">
        <v>1283</v>
      </c>
      <c r="C18" s="1151"/>
      <c r="D18" s="1151"/>
      <c r="E18" s="1152"/>
      <c r="F18" s="1153"/>
    </row>
    <row r="19" spans="1:6" ht="25" x14ac:dyDescent="0.25">
      <c r="A19" s="1150"/>
      <c r="B19" s="581" t="s">
        <v>1284</v>
      </c>
      <c r="C19" s="1151"/>
      <c r="D19" s="1151"/>
      <c r="E19" s="1152"/>
      <c r="F19" s="1153"/>
    </row>
    <row r="20" spans="1:6" ht="25" x14ac:dyDescent="0.25">
      <c r="A20" s="1150"/>
      <c r="B20" s="581" t="s">
        <v>1285</v>
      </c>
      <c r="C20" s="1151"/>
      <c r="D20" s="1151"/>
      <c r="E20" s="1152"/>
      <c r="F20" s="1153"/>
    </row>
    <row r="21" spans="1:6" ht="25" x14ac:dyDescent="0.25">
      <c r="A21" s="1150"/>
      <c r="B21" s="581" t="s">
        <v>1286</v>
      </c>
      <c r="C21" s="1151"/>
      <c r="D21" s="1151"/>
      <c r="E21" s="1152"/>
      <c r="F21" s="1153"/>
    </row>
    <row r="22" spans="1:6" x14ac:dyDescent="0.25">
      <c r="A22" s="575"/>
      <c r="B22" s="581"/>
      <c r="C22" s="577"/>
      <c r="D22" s="577"/>
      <c r="E22" s="769"/>
      <c r="F22" s="770"/>
    </row>
    <row r="23" spans="1:6" ht="75" x14ac:dyDescent="0.25">
      <c r="A23" s="575" t="s">
        <v>1287</v>
      </c>
      <c r="B23" s="576" t="s">
        <v>1288</v>
      </c>
      <c r="C23" s="577" t="s">
        <v>294</v>
      </c>
      <c r="D23" s="577">
        <v>1</v>
      </c>
      <c r="E23" s="769"/>
      <c r="F23" s="766">
        <f>D23*E23</f>
        <v>0</v>
      </c>
    </row>
    <row r="24" spans="1:6" x14ac:dyDescent="0.25">
      <c r="A24" s="580"/>
      <c r="B24" s="581"/>
      <c r="C24" s="577"/>
      <c r="D24" s="577"/>
      <c r="E24" s="769"/>
      <c r="F24" s="766">
        <f>D24*E24</f>
        <v>0</v>
      </c>
    </row>
    <row r="25" spans="1:6" ht="25" x14ac:dyDescent="0.25">
      <c r="A25" s="575" t="s">
        <v>1289</v>
      </c>
      <c r="B25" s="576" t="s">
        <v>1290</v>
      </c>
      <c r="C25" s="582" t="s">
        <v>66</v>
      </c>
      <c r="D25" s="582">
        <v>100</v>
      </c>
      <c r="E25" s="771"/>
      <c r="F25" s="766">
        <f>D25*E25</f>
        <v>0</v>
      </c>
    </row>
    <row r="26" spans="1:6" x14ac:dyDescent="0.25">
      <c r="A26" s="575"/>
      <c r="B26" s="576"/>
      <c r="C26" s="582"/>
      <c r="D26" s="582"/>
      <c r="E26" s="771"/>
      <c r="F26" s="766"/>
    </row>
    <row r="27" spans="1:6" ht="25" x14ac:dyDescent="0.25">
      <c r="A27" s="575" t="s">
        <v>1291</v>
      </c>
      <c r="B27" s="576" t="s">
        <v>1292</v>
      </c>
      <c r="C27" s="582" t="s">
        <v>66</v>
      </c>
      <c r="D27" s="582">
        <v>30</v>
      </c>
      <c r="E27" s="771"/>
      <c r="F27" s="766">
        <f>D27*E27</f>
        <v>0</v>
      </c>
    </row>
    <row r="28" spans="1:6" x14ac:dyDescent="0.25">
      <c r="A28" s="575"/>
      <c r="B28" s="576"/>
      <c r="C28" s="582"/>
      <c r="D28" s="582"/>
      <c r="E28" s="771"/>
      <c r="F28" s="766"/>
    </row>
    <row r="29" spans="1:6" ht="37.5" x14ac:dyDescent="0.25">
      <c r="A29" s="575" t="s">
        <v>1293</v>
      </c>
      <c r="B29" s="576" t="s">
        <v>1294</v>
      </c>
      <c r="C29" s="582" t="s">
        <v>66</v>
      </c>
      <c r="D29" s="582">
        <v>30</v>
      </c>
      <c r="E29" s="771"/>
      <c r="F29" s="766">
        <f>D29*E29</f>
        <v>0</v>
      </c>
    </row>
    <row r="30" spans="1:6" x14ac:dyDescent="0.25">
      <c r="A30" s="575"/>
      <c r="B30" s="576"/>
      <c r="C30" s="582"/>
      <c r="D30" s="582"/>
      <c r="E30" s="771"/>
      <c r="F30" s="766"/>
    </row>
    <row r="31" spans="1:6" ht="37.5" x14ac:dyDescent="0.25">
      <c r="A31" s="575" t="s">
        <v>1295</v>
      </c>
      <c r="B31" s="576" t="s">
        <v>1296</v>
      </c>
      <c r="C31" s="582" t="s">
        <v>66</v>
      </c>
      <c r="D31" s="582">
        <v>60</v>
      </c>
      <c r="E31" s="771"/>
      <c r="F31" s="766">
        <f>D31*E31</f>
        <v>0</v>
      </c>
    </row>
    <row r="32" spans="1:6" x14ac:dyDescent="0.25">
      <c r="A32" s="575"/>
      <c r="B32" s="576"/>
      <c r="C32" s="582"/>
      <c r="D32" s="582"/>
      <c r="E32" s="771"/>
      <c r="F32" s="766"/>
    </row>
    <row r="33" spans="1:6" ht="25" x14ac:dyDescent="0.25">
      <c r="A33" s="575" t="s">
        <v>1297</v>
      </c>
      <c r="B33" s="576" t="s">
        <v>1298</v>
      </c>
      <c r="C33" s="582" t="s">
        <v>66</v>
      </c>
      <c r="D33" s="582">
        <v>100</v>
      </c>
      <c r="E33" s="771"/>
      <c r="F33" s="766">
        <f>D33*E33</f>
        <v>0</v>
      </c>
    </row>
    <row r="34" spans="1:6" x14ac:dyDescent="0.25">
      <c r="A34" s="575"/>
      <c r="B34" s="576"/>
      <c r="C34" s="582"/>
      <c r="D34" s="582"/>
      <c r="E34" s="771"/>
      <c r="F34" s="766"/>
    </row>
    <row r="35" spans="1:6" ht="25" x14ac:dyDescent="0.25">
      <c r="A35" s="575" t="s">
        <v>1299</v>
      </c>
      <c r="B35" s="576" t="s">
        <v>1300</v>
      </c>
      <c r="C35" s="582" t="s">
        <v>66</v>
      </c>
      <c r="D35" s="582">
        <v>25</v>
      </c>
      <c r="E35" s="771"/>
      <c r="F35" s="766">
        <f>D35*E35</f>
        <v>0</v>
      </c>
    </row>
    <row r="36" spans="1:6" x14ac:dyDescent="0.25">
      <c r="A36" s="575"/>
      <c r="B36" s="576"/>
      <c r="C36" s="582"/>
      <c r="D36" s="582"/>
      <c r="E36" s="771"/>
      <c r="F36" s="766"/>
    </row>
    <row r="37" spans="1:6" x14ac:dyDescent="0.25">
      <c r="A37" s="575" t="s">
        <v>1301</v>
      </c>
      <c r="B37" s="576" t="s">
        <v>1302</v>
      </c>
      <c r="C37" s="582" t="s">
        <v>67</v>
      </c>
      <c r="D37" s="582">
        <v>1</v>
      </c>
      <c r="E37" s="771"/>
      <c r="F37" s="766">
        <f>D37*E37</f>
        <v>0</v>
      </c>
    </row>
    <row r="38" spans="1:6" x14ac:dyDescent="0.25">
      <c r="A38" s="575"/>
      <c r="B38" s="576"/>
      <c r="C38" s="582"/>
      <c r="D38" s="582"/>
      <c r="E38" s="771"/>
      <c r="F38" s="766"/>
    </row>
    <row r="39" spans="1:6" ht="13" thickBot="1" x14ac:dyDescent="0.3">
      <c r="A39" s="583"/>
      <c r="B39" s="584"/>
      <c r="C39" s="585"/>
      <c r="D39" s="585" t="s">
        <v>119</v>
      </c>
      <c r="E39" s="772"/>
      <c r="F39" s="773">
        <f>SUM(F10:F37)</f>
        <v>0</v>
      </c>
    </row>
    <row r="40" spans="1:6" ht="26.5" thickBot="1" x14ac:dyDescent="0.3">
      <c r="A40" s="800" t="s">
        <v>72</v>
      </c>
      <c r="B40" s="801" t="s">
        <v>73</v>
      </c>
      <c r="C40" s="801" t="s">
        <v>74</v>
      </c>
      <c r="D40" s="801" t="s">
        <v>75</v>
      </c>
      <c r="E40" s="802" t="s">
        <v>1440</v>
      </c>
      <c r="F40" s="803" t="s">
        <v>1441</v>
      </c>
    </row>
    <row r="41" spans="1:6" x14ac:dyDescent="0.25">
      <c r="A41" s="566"/>
      <c r="B41" s="567"/>
      <c r="C41" s="568"/>
      <c r="D41" s="568"/>
      <c r="E41" s="765"/>
      <c r="F41" s="766"/>
    </row>
    <row r="42" spans="1:6" ht="25" x14ac:dyDescent="0.25">
      <c r="A42" s="575" t="s">
        <v>1303</v>
      </c>
      <c r="B42" s="576" t="s">
        <v>1690</v>
      </c>
      <c r="C42" s="582" t="s">
        <v>67</v>
      </c>
      <c r="D42" s="582">
        <v>1</v>
      </c>
      <c r="E42" s="771"/>
      <c r="F42" s="766">
        <f>D42*E42</f>
        <v>0</v>
      </c>
    </row>
    <row r="43" spans="1:6" x14ac:dyDescent="0.25">
      <c r="A43" s="575"/>
      <c r="B43" s="576"/>
      <c r="C43" s="582"/>
      <c r="D43" s="582"/>
      <c r="E43" s="771"/>
      <c r="F43" s="766"/>
    </row>
    <row r="44" spans="1:6" x14ac:dyDescent="0.25">
      <c r="A44" s="575" t="s">
        <v>1304</v>
      </c>
      <c r="B44" s="576" t="s">
        <v>1305</v>
      </c>
      <c r="C44" s="582" t="s">
        <v>67</v>
      </c>
      <c r="D44" s="582">
        <v>1</v>
      </c>
      <c r="E44" s="771"/>
      <c r="F44" s="766">
        <f>D44*E44</f>
        <v>0</v>
      </c>
    </row>
    <row r="45" spans="1:6" x14ac:dyDescent="0.25">
      <c r="A45" s="575"/>
      <c r="B45" s="576"/>
      <c r="C45" s="582"/>
      <c r="D45" s="582"/>
      <c r="E45" s="771"/>
      <c r="F45" s="766"/>
    </row>
    <row r="46" spans="1:6" ht="25" x14ac:dyDescent="0.25">
      <c r="A46" s="575" t="s">
        <v>1306</v>
      </c>
      <c r="B46" s="576" t="s">
        <v>1307</v>
      </c>
      <c r="C46" s="582" t="s">
        <v>67</v>
      </c>
      <c r="D46" s="582">
        <v>1</v>
      </c>
      <c r="E46" s="771"/>
      <c r="F46" s="766">
        <f>D46*E46</f>
        <v>0</v>
      </c>
    </row>
    <row r="47" spans="1:6" x14ac:dyDescent="0.25">
      <c r="A47" s="575"/>
      <c r="B47" s="576"/>
      <c r="C47" s="582"/>
      <c r="D47" s="582"/>
      <c r="E47" s="771"/>
      <c r="F47" s="766"/>
    </row>
    <row r="48" spans="1:6" ht="62.5" x14ac:dyDescent="0.25">
      <c r="A48" s="575" t="s">
        <v>1308</v>
      </c>
      <c r="B48" s="576" t="s">
        <v>1309</v>
      </c>
      <c r="C48" s="582" t="s">
        <v>1115</v>
      </c>
      <c r="D48" s="582">
        <v>4</v>
      </c>
      <c r="E48" s="771"/>
      <c r="F48" s="766">
        <f>D48*E48</f>
        <v>0</v>
      </c>
    </row>
    <row r="49" spans="1:6" ht="13" x14ac:dyDescent="0.3">
      <c r="A49" s="574"/>
      <c r="B49" s="572"/>
      <c r="C49" s="573"/>
      <c r="D49" s="573"/>
      <c r="E49" s="768"/>
      <c r="F49" s="766"/>
    </row>
    <row r="50" spans="1:6" ht="13" x14ac:dyDescent="0.3">
      <c r="A50" s="574"/>
      <c r="B50" s="572"/>
      <c r="C50" s="573"/>
      <c r="D50" s="573"/>
      <c r="E50" s="768"/>
      <c r="F50" s="766"/>
    </row>
    <row r="51" spans="1:6" ht="13" x14ac:dyDescent="0.3">
      <c r="A51" s="574"/>
      <c r="B51" s="572"/>
      <c r="C51" s="573"/>
      <c r="D51" s="573"/>
      <c r="E51" s="768"/>
      <c r="F51" s="766"/>
    </row>
    <row r="52" spans="1:6" ht="13" x14ac:dyDescent="0.3">
      <c r="A52" s="574"/>
      <c r="B52" s="572"/>
      <c r="C52" s="573"/>
      <c r="D52" s="573"/>
      <c r="E52" s="768"/>
      <c r="F52" s="766"/>
    </row>
    <row r="53" spans="1:6" ht="13" x14ac:dyDescent="0.3">
      <c r="A53" s="574"/>
      <c r="B53" s="572"/>
      <c r="C53" s="573"/>
      <c r="D53" s="573"/>
      <c r="E53" s="768"/>
      <c r="F53" s="766"/>
    </row>
    <row r="54" spans="1:6" x14ac:dyDescent="0.25">
      <c r="A54" s="580"/>
      <c r="B54" s="576"/>
      <c r="C54" s="577"/>
      <c r="D54" s="577"/>
      <c r="E54" s="769"/>
      <c r="F54" s="766"/>
    </row>
    <row r="55" spans="1:6" x14ac:dyDescent="0.25">
      <c r="A55" s="578"/>
      <c r="B55" s="576"/>
      <c r="C55" s="577"/>
      <c r="D55" s="577"/>
      <c r="E55" s="769"/>
      <c r="F55" s="766"/>
    </row>
    <row r="56" spans="1:6" x14ac:dyDescent="0.25">
      <c r="A56" s="580"/>
      <c r="B56" s="576"/>
      <c r="C56" s="577"/>
      <c r="D56" s="577"/>
      <c r="E56" s="769"/>
      <c r="F56" s="766"/>
    </row>
    <row r="57" spans="1:6" x14ac:dyDescent="0.25">
      <c r="A57" s="578"/>
      <c r="B57" s="576"/>
      <c r="C57" s="577"/>
      <c r="D57" s="577"/>
      <c r="E57" s="769"/>
      <c r="F57" s="766"/>
    </row>
    <row r="58" spans="1:6" ht="13" x14ac:dyDescent="0.3">
      <c r="A58" s="580"/>
      <c r="B58" s="572"/>
      <c r="C58" s="577"/>
      <c r="D58" s="577"/>
      <c r="E58" s="769"/>
      <c r="F58" s="766"/>
    </row>
    <row r="59" spans="1:6" ht="13" x14ac:dyDescent="0.3">
      <c r="A59" s="580"/>
      <c r="B59" s="572"/>
      <c r="C59" s="577"/>
      <c r="D59" s="577"/>
      <c r="E59" s="769"/>
      <c r="F59" s="766"/>
    </row>
    <row r="60" spans="1:6" x14ac:dyDescent="0.25">
      <c r="A60" s="578"/>
      <c r="B60" s="581"/>
      <c r="C60" s="577"/>
      <c r="D60" s="577"/>
      <c r="E60" s="769"/>
      <c r="F60" s="766"/>
    </row>
    <row r="61" spans="1:6" x14ac:dyDescent="0.25">
      <c r="A61" s="580"/>
      <c r="B61" s="576"/>
      <c r="C61" s="582"/>
      <c r="D61" s="582"/>
      <c r="E61" s="771"/>
      <c r="F61" s="766"/>
    </row>
    <row r="62" spans="1:6" x14ac:dyDescent="0.25">
      <c r="A62" s="580"/>
      <c r="B62" s="576"/>
      <c r="C62" s="582"/>
      <c r="D62" s="582"/>
      <c r="E62" s="771"/>
      <c r="F62" s="766"/>
    </row>
    <row r="63" spans="1:6" x14ac:dyDescent="0.25">
      <c r="A63" s="580"/>
      <c r="B63" s="576"/>
      <c r="C63" s="582"/>
      <c r="D63" s="582"/>
      <c r="E63" s="771"/>
      <c r="F63" s="766"/>
    </row>
    <row r="64" spans="1:6" x14ac:dyDescent="0.25">
      <c r="A64" s="580"/>
      <c r="B64" s="576"/>
      <c r="C64" s="582"/>
      <c r="D64" s="582"/>
      <c r="E64" s="771"/>
      <c r="F64" s="766"/>
    </row>
    <row r="65" spans="1:6" x14ac:dyDescent="0.25">
      <c r="A65" s="580"/>
      <c r="B65" s="576"/>
      <c r="C65" s="582"/>
      <c r="D65" s="582"/>
      <c r="E65" s="771"/>
      <c r="F65" s="766"/>
    </row>
    <row r="66" spans="1:6" x14ac:dyDescent="0.25">
      <c r="A66" s="580"/>
      <c r="B66" s="576"/>
      <c r="C66" s="582"/>
      <c r="D66" s="582"/>
      <c r="E66" s="771"/>
      <c r="F66" s="766"/>
    </row>
    <row r="67" spans="1:6" x14ac:dyDescent="0.25">
      <c r="A67" s="580"/>
      <c r="B67" s="576"/>
      <c r="C67" s="582"/>
      <c r="D67" s="582"/>
      <c r="E67" s="771"/>
      <c r="F67" s="766"/>
    </row>
    <row r="68" spans="1:6" x14ac:dyDescent="0.25">
      <c r="A68" s="580"/>
      <c r="B68" s="576"/>
      <c r="C68" s="582"/>
      <c r="D68" s="582"/>
      <c r="E68" s="771"/>
      <c r="F68" s="766"/>
    </row>
    <row r="69" spans="1:6" x14ac:dyDescent="0.25">
      <c r="A69" s="580"/>
      <c r="B69" s="576"/>
      <c r="C69" s="582"/>
      <c r="D69" s="582"/>
      <c r="E69" s="771"/>
      <c r="F69" s="766"/>
    </row>
    <row r="70" spans="1:6" x14ac:dyDescent="0.25">
      <c r="A70" s="580"/>
      <c r="B70" s="576"/>
      <c r="C70" s="582"/>
      <c r="D70" s="582"/>
      <c r="E70" s="771"/>
      <c r="F70" s="766"/>
    </row>
    <row r="71" spans="1:6" x14ac:dyDescent="0.25">
      <c r="A71" s="580"/>
      <c r="B71" s="576"/>
      <c r="C71" s="582"/>
      <c r="D71" s="582"/>
      <c r="E71" s="771"/>
      <c r="F71" s="766"/>
    </row>
    <row r="72" spans="1:6" x14ac:dyDescent="0.25">
      <c r="A72" s="580"/>
      <c r="B72" s="576"/>
      <c r="C72" s="582"/>
      <c r="D72" s="582"/>
      <c r="E72" s="771"/>
      <c r="F72" s="766"/>
    </row>
    <row r="73" spans="1:6" x14ac:dyDescent="0.25">
      <c r="A73" s="580"/>
      <c r="B73" s="576"/>
      <c r="C73" s="582"/>
      <c r="D73" s="582"/>
      <c r="E73" s="771"/>
      <c r="F73" s="766"/>
    </row>
    <row r="74" spans="1:6" x14ac:dyDescent="0.25">
      <c r="A74" s="580"/>
      <c r="B74" s="576"/>
      <c r="C74" s="582"/>
      <c r="D74" s="582"/>
      <c r="E74" s="771"/>
      <c r="F74" s="766"/>
    </row>
    <row r="75" spans="1:6" x14ac:dyDescent="0.25">
      <c r="A75" s="580"/>
      <c r="B75" s="576"/>
      <c r="C75" s="582"/>
      <c r="D75" s="582"/>
      <c r="E75" s="771"/>
      <c r="F75" s="766"/>
    </row>
    <row r="76" spans="1:6" x14ac:dyDescent="0.25">
      <c r="A76" s="580"/>
      <c r="B76" s="576"/>
      <c r="C76" s="582"/>
      <c r="D76" s="582"/>
      <c r="E76" s="771"/>
      <c r="F76" s="766"/>
    </row>
    <row r="77" spans="1:6" x14ac:dyDescent="0.25">
      <c r="A77" s="580"/>
      <c r="B77" s="576"/>
      <c r="C77" s="582"/>
      <c r="D77" s="582"/>
      <c r="E77" s="771"/>
      <c r="F77" s="766"/>
    </row>
    <row r="78" spans="1:6" x14ac:dyDescent="0.25">
      <c r="A78" s="580"/>
      <c r="B78" s="576"/>
      <c r="C78" s="582"/>
      <c r="D78" s="582"/>
      <c r="E78" s="771"/>
      <c r="F78" s="766"/>
    </row>
    <row r="79" spans="1:6" x14ac:dyDescent="0.25">
      <c r="A79" s="580"/>
      <c r="B79" s="576"/>
      <c r="C79" s="582"/>
      <c r="D79" s="582"/>
      <c r="E79" s="771"/>
      <c r="F79" s="766"/>
    </row>
    <row r="80" spans="1:6" x14ac:dyDescent="0.25">
      <c r="A80" s="580"/>
      <c r="B80" s="576"/>
      <c r="C80" s="582"/>
      <c r="D80" s="582"/>
      <c r="E80" s="771"/>
      <c r="F80" s="766"/>
    </row>
    <row r="81" spans="1:6" x14ac:dyDescent="0.25">
      <c r="A81" s="580"/>
      <c r="B81" s="576"/>
      <c r="C81" s="582"/>
      <c r="D81" s="582"/>
      <c r="E81" s="771"/>
      <c r="F81" s="766"/>
    </row>
    <row r="82" spans="1:6" x14ac:dyDescent="0.25">
      <c r="A82" s="580"/>
      <c r="B82" s="576"/>
      <c r="C82" s="582"/>
      <c r="D82" s="582"/>
      <c r="E82" s="771"/>
      <c r="F82" s="766"/>
    </row>
    <row r="83" spans="1:6" x14ac:dyDescent="0.25">
      <c r="A83" s="580"/>
      <c r="B83" s="576"/>
      <c r="C83" s="582"/>
      <c r="D83" s="582"/>
      <c r="E83" s="771"/>
      <c r="F83" s="766"/>
    </row>
    <row r="84" spans="1:6" x14ac:dyDescent="0.25">
      <c r="A84" s="580"/>
      <c r="B84" s="576"/>
      <c r="C84" s="582"/>
      <c r="D84" s="582"/>
      <c r="E84" s="771"/>
      <c r="F84" s="766"/>
    </row>
    <row r="85" spans="1:6" x14ac:dyDescent="0.25">
      <c r="A85" s="580"/>
      <c r="B85" s="576"/>
      <c r="C85" s="582"/>
      <c r="D85" s="582"/>
      <c r="E85" s="771"/>
      <c r="F85" s="766"/>
    </row>
    <row r="86" spans="1:6" x14ac:dyDescent="0.25">
      <c r="A86" s="580"/>
      <c r="B86" s="576"/>
      <c r="C86" s="582"/>
      <c r="D86" s="582"/>
      <c r="E86" s="771"/>
      <c r="F86" s="766"/>
    </row>
    <row r="87" spans="1:6" x14ac:dyDescent="0.25">
      <c r="A87" s="580"/>
      <c r="B87" s="576"/>
      <c r="C87" s="582"/>
      <c r="D87" s="582"/>
      <c r="E87" s="771"/>
      <c r="F87" s="766"/>
    </row>
    <row r="88" spans="1:6" x14ac:dyDescent="0.25">
      <c r="A88" s="580"/>
      <c r="B88" s="576"/>
      <c r="C88" s="582"/>
      <c r="D88" s="582"/>
      <c r="E88" s="771"/>
      <c r="F88" s="766"/>
    </row>
    <row r="89" spans="1:6" x14ac:dyDescent="0.25">
      <c r="A89" s="580"/>
      <c r="B89" s="576"/>
      <c r="C89" s="582"/>
      <c r="D89" s="582"/>
      <c r="E89" s="771"/>
      <c r="F89" s="766"/>
    </row>
    <row r="90" spans="1:6" x14ac:dyDescent="0.25">
      <c r="A90" s="566"/>
      <c r="B90" s="567"/>
      <c r="C90" s="569"/>
      <c r="D90" s="569"/>
      <c r="E90" s="767"/>
      <c r="F90" s="766"/>
    </row>
    <row r="91" spans="1:6" x14ac:dyDescent="0.25">
      <c r="A91" s="566"/>
      <c r="B91" s="567"/>
      <c r="C91" s="569"/>
      <c r="D91" s="569"/>
      <c r="E91" s="767"/>
      <c r="F91" s="766"/>
    </row>
    <row r="92" spans="1:6" ht="13" thickBot="1" x14ac:dyDescent="0.3">
      <c r="A92" s="583"/>
      <c r="B92" s="584"/>
      <c r="C92" s="585"/>
      <c r="D92" s="585" t="s">
        <v>119</v>
      </c>
      <c r="E92" s="772"/>
      <c r="F92" s="773">
        <f>SUM(F42:F91)</f>
        <v>0</v>
      </c>
    </row>
    <row r="93" spans="1:6" ht="26.5" thickBot="1" x14ac:dyDescent="0.3">
      <c r="A93" s="800" t="s">
        <v>72</v>
      </c>
      <c r="B93" s="801" t="s">
        <v>73</v>
      </c>
      <c r="C93" s="801" t="s">
        <v>74</v>
      </c>
      <c r="D93" s="801" t="s">
        <v>75</v>
      </c>
      <c r="E93" s="802" t="s">
        <v>1440</v>
      </c>
      <c r="F93" s="803" t="s">
        <v>1441</v>
      </c>
    </row>
    <row r="94" spans="1:6" x14ac:dyDescent="0.25">
      <c r="A94" s="566"/>
      <c r="B94" s="567"/>
      <c r="C94" s="568"/>
      <c r="D94" s="568"/>
      <c r="E94" s="765"/>
      <c r="F94" s="766"/>
    </row>
    <row r="95" spans="1:6" ht="13" x14ac:dyDescent="0.25">
      <c r="A95" s="566"/>
      <c r="B95" s="586" t="s">
        <v>88</v>
      </c>
      <c r="C95" s="568"/>
      <c r="D95" s="568"/>
      <c r="E95" s="765"/>
      <c r="F95" s="766"/>
    </row>
    <row r="96" spans="1:6" x14ac:dyDescent="0.25">
      <c r="A96" s="566"/>
      <c r="B96" s="567"/>
      <c r="C96" s="568"/>
      <c r="D96" s="568"/>
      <c r="E96" s="765"/>
      <c r="F96" s="766"/>
    </row>
    <row r="97" spans="1:6" x14ac:dyDescent="0.25">
      <c r="A97" s="566"/>
      <c r="B97" s="567" t="s">
        <v>1310</v>
      </c>
      <c r="C97" s="568"/>
      <c r="D97" s="568"/>
      <c r="E97" s="765"/>
      <c r="F97" s="766">
        <f>F39</f>
        <v>0</v>
      </c>
    </row>
    <row r="98" spans="1:6" x14ac:dyDescent="0.25">
      <c r="A98" s="566"/>
      <c r="B98" s="567"/>
      <c r="C98" s="568"/>
      <c r="D98" s="568"/>
      <c r="E98" s="765"/>
      <c r="F98" s="766"/>
    </row>
    <row r="99" spans="1:6" x14ac:dyDescent="0.25">
      <c r="A99" s="566"/>
      <c r="B99" s="567" t="s">
        <v>1311</v>
      </c>
      <c r="C99" s="568"/>
      <c r="D99" s="568"/>
      <c r="E99" s="765"/>
      <c r="F99" s="766">
        <f>F92</f>
        <v>0</v>
      </c>
    </row>
    <row r="100" spans="1:6" ht="13" x14ac:dyDescent="0.25">
      <c r="A100" s="566"/>
      <c r="B100" s="587"/>
      <c r="C100" s="568"/>
      <c r="D100" s="568"/>
      <c r="E100" s="765"/>
      <c r="F100" s="766"/>
    </row>
    <row r="101" spans="1:6" x14ac:dyDescent="0.25">
      <c r="A101" s="566"/>
      <c r="B101" s="567"/>
      <c r="C101" s="568"/>
      <c r="D101" s="568"/>
      <c r="E101" s="765"/>
      <c r="F101" s="766"/>
    </row>
    <row r="102" spans="1:6" x14ac:dyDescent="0.25">
      <c r="A102" s="566"/>
      <c r="B102" s="588"/>
      <c r="C102" s="568"/>
      <c r="D102" s="568"/>
      <c r="E102" s="765"/>
      <c r="F102" s="766"/>
    </row>
    <row r="103" spans="1:6" x14ac:dyDescent="0.25">
      <c r="A103" s="566"/>
      <c r="B103" s="567"/>
      <c r="C103" s="568"/>
      <c r="D103" s="568"/>
      <c r="E103" s="765"/>
      <c r="F103" s="766"/>
    </row>
    <row r="104" spans="1:6" x14ac:dyDescent="0.25">
      <c r="A104" s="566"/>
      <c r="B104" s="567"/>
      <c r="C104" s="568"/>
      <c r="D104" s="568"/>
      <c r="E104" s="765"/>
      <c r="F104" s="766"/>
    </row>
    <row r="105" spans="1:6" x14ac:dyDescent="0.25">
      <c r="A105" s="566"/>
      <c r="B105" s="567"/>
      <c r="C105" s="568"/>
      <c r="D105" s="568"/>
      <c r="E105" s="765"/>
      <c r="F105" s="766"/>
    </row>
    <row r="106" spans="1:6" x14ac:dyDescent="0.25">
      <c r="A106" s="566"/>
      <c r="B106" s="567"/>
      <c r="C106" s="568"/>
      <c r="D106" s="568"/>
      <c r="E106" s="765"/>
      <c r="F106" s="766"/>
    </row>
    <row r="107" spans="1:6" x14ac:dyDescent="0.25">
      <c r="A107" s="566"/>
      <c r="B107" s="567"/>
      <c r="C107" s="568"/>
      <c r="D107" s="568"/>
      <c r="E107" s="765"/>
      <c r="F107" s="766"/>
    </row>
    <row r="108" spans="1:6" x14ac:dyDescent="0.25">
      <c r="A108" s="566"/>
      <c r="B108" s="567"/>
      <c r="C108" s="568"/>
      <c r="D108" s="568"/>
      <c r="E108" s="765"/>
      <c r="F108" s="766"/>
    </row>
    <row r="109" spans="1:6" x14ac:dyDescent="0.25">
      <c r="A109" s="566"/>
      <c r="B109" s="567"/>
      <c r="C109" s="568"/>
      <c r="D109" s="568"/>
      <c r="E109" s="765"/>
      <c r="F109" s="766"/>
    </row>
    <row r="110" spans="1:6" x14ac:dyDescent="0.25">
      <c r="A110" s="566"/>
      <c r="B110" s="567"/>
      <c r="C110" s="568"/>
      <c r="D110" s="568"/>
      <c r="E110" s="765"/>
      <c r="F110" s="766"/>
    </row>
    <row r="111" spans="1:6" x14ac:dyDescent="0.25">
      <c r="A111" s="566"/>
      <c r="B111" s="567"/>
      <c r="C111" s="568"/>
      <c r="D111" s="568"/>
      <c r="E111" s="765"/>
      <c r="F111" s="766"/>
    </row>
    <row r="112" spans="1:6" x14ac:dyDescent="0.25">
      <c r="A112" s="566"/>
      <c r="B112" s="567"/>
      <c r="C112" s="568"/>
      <c r="D112" s="568"/>
      <c r="E112" s="765"/>
      <c r="F112" s="766"/>
    </row>
    <row r="113" spans="1:6" x14ac:dyDescent="0.25">
      <c r="A113" s="566"/>
      <c r="B113" s="567"/>
      <c r="C113" s="568"/>
      <c r="D113" s="568"/>
      <c r="E113" s="765"/>
      <c r="F113" s="766"/>
    </row>
    <row r="114" spans="1:6" x14ac:dyDescent="0.25">
      <c r="A114" s="566"/>
      <c r="B114" s="567"/>
      <c r="C114" s="568"/>
      <c r="D114" s="568"/>
      <c r="E114" s="765"/>
      <c r="F114" s="766"/>
    </row>
    <row r="115" spans="1:6" x14ac:dyDescent="0.25">
      <c r="A115" s="566"/>
      <c r="B115" s="567"/>
      <c r="C115" s="568"/>
      <c r="D115" s="568"/>
      <c r="E115" s="765"/>
      <c r="F115" s="766"/>
    </row>
    <row r="116" spans="1:6" x14ac:dyDescent="0.25">
      <c r="A116" s="566"/>
      <c r="B116" s="567"/>
      <c r="C116" s="568"/>
      <c r="D116" s="568"/>
      <c r="E116" s="765"/>
      <c r="F116" s="766"/>
    </row>
    <row r="117" spans="1:6" x14ac:dyDescent="0.25">
      <c r="A117" s="566"/>
      <c r="B117" s="588"/>
      <c r="C117" s="568"/>
      <c r="D117" s="568"/>
      <c r="E117" s="765"/>
      <c r="F117" s="766"/>
    </row>
    <row r="118" spans="1:6" x14ac:dyDescent="0.25">
      <c r="A118" s="566"/>
      <c r="B118" s="567"/>
      <c r="C118" s="568"/>
      <c r="D118" s="568"/>
      <c r="E118" s="765"/>
      <c r="F118" s="766"/>
    </row>
    <row r="119" spans="1:6" x14ac:dyDescent="0.25">
      <c r="A119" s="566"/>
      <c r="B119" s="567"/>
      <c r="C119" s="568"/>
      <c r="D119" s="589"/>
      <c r="E119" s="765"/>
      <c r="F119" s="766"/>
    </row>
    <row r="120" spans="1:6" x14ac:dyDescent="0.25">
      <c r="A120" s="566"/>
      <c r="B120" s="567"/>
      <c r="C120" s="568"/>
      <c r="D120" s="568"/>
      <c r="E120" s="765"/>
      <c r="F120" s="766"/>
    </row>
    <row r="121" spans="1:6" ht="13" x14ac:dyDescent="0.25">
      <c r="A121" s="566"/>
      <c r="B121" s="587"/>
      <c r="C121" s="568"/>
      <c r="D121" s="568"/>
      <c r="E121" s="765"/>
      <c r="F121" s="766"/>
    </row>
    <row r="122" spans="1:6" x14ac:dyDescent="0.25">
      <c r="A122" s="566"/>
      <c r="B122" s="567"/>
      <c r="C122" s="568"/>
      <c r="D122" s="568"/>
      <c r="E122" s="765"/>
      <c r="F122" s="766"/>
    </row>
    <row r="123" spans="1:6" x14ac:dyDescent="0.25">
      <c r="A123" s="566"/>
      <c r="B123" s="588"/>
      <c r="C123" s="568"/>
      <c r="D123" s="568"/>
      <c r="E123" s="765"/>
      <c r="F123" s="766"/>
    </row>
    <row r="124" spans="1:6" x14ac:dyDescent="0.25">
      <c r="A124" s="566"/>
      <c r="B124" s="567"/>
      <c r="C124" s="568"/>
      <c r="D124" s="568"/>
      <c r="E124" s="765"/>
      <c r="F124" s="766"/>
    </row>
    <row r="125" spans="1:6" x14ac:dyDescent="0.25">
      <c r="A125" s="566"/>
      <c r="B125" s="567"/>
      <c r="C125" s="568"/>
      <c r="D125" s="589"/>
      <c r="E125" s="765"/>
      <c r="F125" s="766"/>
    </row>
    <row r="126" spans="1:6" x14ac:dyDescent="0.25">
      <c r="A126" s="566"/>
      <c r="B126" s="567"/>
      <c r="C126" s="568"/>
      <c r="D126" s="568"/>
      <c r="E126" s="765"/>
      <c r="F126" s="766"/>
    </row>
    <row r="127" spans="1:6" ht="13" x14ac:dyDescent="0.25">
      <c r="A127" s="566"/>
      <c r="B127" s="586"/>
      <c r="C127" s="568"/>
      <c r="D127" s="568"/>
      <c r="E127" s="765"/>
      <c r="F127" s="766"/>
    </row>
    <row r="128" spans="1:6" x14ac:dyDescent="0.25">
      <c r="A128" s="566"/>
      <c r="B128" s="590"/>
      <c r="C128" s="568"/>
      <c r="D128" s="568"/>
      <c r="E128" s="765"/>
      <c r="F128" s="766"/>
    </row>
    <row r="129" spans="1:6" ht="13" x14ac:dyDescent="0.25">
      <c r="A129" s="566"/>
      <c r="B129" s="586"/>
      <c r="C129" s="568"/>
      <c r="D129" s="568"/>
      <c r="E129" s="765"/>
      <c r="F129" s="766"/>
    </row>
    <row r="130" spans="1:6" x14ac:dyDescent="0.25">
      <c r="A130" s="566"/>
      <c r="B130" s="590"/>
      <c r="C130" s="568"/>
      <c r="D130" s="568"/>
      <c r="E130" s="765"/>
      <c r="F130" s="766"/>
    </row>
    <row r="131" spans="1:6" ht="13" x14ac:dyDescent="0.25">
      <c r="A131" s="566"/>
      <c r="B131" s="586"/>
      <c r="C131" s="568"/>
      <c r="D131" s="568"/>
      <c r="E131" s="765"/>
      <c r="F131" s="766"/>
    </row>
    <row r="132" spans="1:6" ht="13" x14ac:dyDescent="0.25">
      <c r="A132" s="566"/>
      <c r="B132" s="586"/>
      <c r="C132" s="568"/>
      <c r="D132" s="568"/>
      <c r="E132" s="765"/>
      <c r="F132" s="766"/>
    </row>
    <row r="133" spans="1:6" ht="13" x14ac:dyDescent="0.25">
      <c r="A133" s="566"/>
      <c r="B133" s="586"/>
      <c r="C133" s="568"/>
      <c r="D133" s="568"/>
      <c r="E133" s="765"/>
      <c r="F133" s="766"/>
    </row>
    <row r="134" spans="1:6" x14ac:dyDescent="0.25">
      <c r="A134" s="566"/>
      <c r="B134" s="588"/>
      <c r="C134" s="568"/>
      <c r="D134" s="568"/>
      <c r="E134" s="765"/>
      <c r="F134" s="766"/>
    </row>
    <row r="135" spans="1:6" x14ac:dyDescent="0.25">
      <c r="A135" s="566"/>
      <c r="B135" s="590"/>
      <c r="C135" s="568"/>
      <c r="D135" s="568"/>
      <c r="E135" s="765"/>
      <c r="F135" s="766"/>
    </row>
    <row r="136" spans="1:6" x14ac:dyDescent="0.25">
      <c r="A136" s="566"/>
      <c r="B136" s="590"/>
      <c r="C136" s="568"/>
      <c r="D136" s="568"/>
      <c r="E136" s="765"/>
      <c r="F136" s="766"/>
    </row>
    <row r="137" spans="1:6" x14ac:dyDescent="0.25">
      <c r="A137" s="566"/>
      <c r="B137" s="590"/>
      <c r="C137" s="568"/>
      <c r="D137" s="568"/>
      <c r="E137" s="765"/>
      <c r="F137" s="766"/>
    </row>
    <row r="138" spans="1:6" x14ac:dyDescent="0.25">
      <c r="A138" s="566"/>
      <c r="B138" s="590"/>
      <c r="C138" s="568"/>
      <c r="D138" s="568"/>
      <c r="E138" s="765"/>
      <c r="F138" s="766"/>
    </row>
    <row r="139" spans="1:6" x14ac:dyDescent="0.25">
      <c r="A139" s="566"/>
      <c r="B139" s="590"/>
      <c r="C139" s="568"/>
      <c r="D139" s="568"/>
      <c r="E139" s="765"/>
      <c r="F139" s="766"/>
    </row>
    <row r="140" spans="1:6" x14ac:dyDescent="0.25">
      <c r="A140" s="566"/>
      <c r="B140" s="590"/>
      <c r="C140" s="568"/>
      <c r="D140" s="568"/>
      <c r="E140" s="765"/>
      <c r="F140" s="766"/>
    </row>
    <row r="141" spans="1:6" x14ac:dyDescent="0.25">
      <c r="A141" s="566"/>
      <c r="B141" s="590"/>
      <c r="C141" s="568"/>
      <c r="D141" s="568"/>
      <c r="E141" s="765"/>
      <c r="F141" s="766"/>
    </row>
    <row r="142" spans="1:6" x14ac:dyDescent="0.25">
      <c r="A142" s="566"/>
      <c r="B142" s="590"/>
      <c r="C142" s="568"/>
      <c r="D142" s="568"/>
      <c r="E142" s="765"/>
      <c r="F142" s="766"/>
    </row>
    <row r="143" spans="1:6" x14ac:dyDescent="0.25">
      <c r="A143" s="566"/>
      <c r="B143" s="590"/>
      <c r="C143" s="568"/>
      <c r="D143" s="568"/>
      <c r="E143" s="765"/>
      <c r="F143" s="766"/>
    </row>
    <row r="144" spans="1:6" x14ac:dyDescent="0.25">
      <c r="A144" s="566"/>
      <c r="B144" s="590"/>
      <c r="C144" s="568"/>
      <c r="D144" s="568"/>
      <c r="E144" s="765"/>
      <c r="F144" s="766"/>
    </row>
    <row r="145" spans="1:6" x14ac:dyDescent="0.25">
      <c r="A145" s="566"/>
      <c r="B145" s="590"/>
      <c r="C145" s="568"/>
      <c r="D145" s="568"/>
      <c r="E145" s="765"/>
      <c r="F145" s="766"/>
    </row>
    <row r="146" spans="1:6" ht="13" x14ac:dyDescent="0.25">
      <c r="A146" s="566"/>
      <c r="B146" s="586"/>
      <c r="C146" s="568"/>
      <c r="D146" s="568"/>
      <c r="E146" s="765"/>
      <c r="F146" s="766"/>
    </row>
    <row r="147" spans="1:6" x14ac:dyDescent="0.25">
      <c r="A147" s="566"/>
      <c r="B147" s="590"/>
      <c r="C147" s="568"/>
      <c r="D147" s="568"/>
      <c r="E147" s="765"/>
      <c r="F147" s="766"/>
    </row>
    <row r="148" spans="1:6" x14ac:dyDescent="0.25">
      <c r="A148" s="566"/>
      <c r="B148" s="588"/>
      <c r="C148" s="568"/>
      <c r="D148" s="568"/>
      <c r="E148" s="765"/>
      <c r="F148" s="766"/>
    </row>
    <row r="149" spans="1:6" x14ac:dyDescent="0.25">
      <c r="A149" s="566"/>
      <c r="B149" s="590"/>
      <c r="C149" s="568"/>
      <c r="D149" s="568"/>
      <c r="E149" s="765"/>
      <c r="F149" s="766"/>
    </row>
    <row r="150" spans="1:6" x14ac:dyDescent="0.25">
      <c r="A150" s="566"/>
      <c r="B150" s="590"/>
      <c r="C150" s="568"/>
      <c r="D150" s="568"/>
      <c r="E150" s="765"/>
      <c r="F150" s="766"/>
    </row>
    <row r="151" spans="1:6" ht="13" thickBot="1" x14ac:dyDescent="0.3">
      <c r="A151" s="583"/>
      <c r="B151" s="584"/>
      <c r="C151" s="585"/>
      <c r="D151" s="585" t="s">
        <v>89</v>
      </c>
      <c r="E151" s="772"/>
      <c r="F151" s="773">
        <f>SUM(F96:F150)</f>
        <v>0</v>
      </c>
    </row>
    <row r="152" spans="1:6" x14ac:dyDescent="0.25">
      <c r="E152" s="774"/>
      <c r="F152" s="775"/>
    </row>
    <row r="153" spans="1:6" x14ac:dyDescent="0.25">
      <c r="E153" s="774"/>
      <c r="F153" s="775"/>
    </row>
    <row r="154" spans="1:6" x14ac:dyDescent="0.25">
      <c r="E154" s="774"/>
      <c r="F154" s="775"/>
    </row>
    <row r="155" spans="1:6" x14ac:dyDescent="0.25">
      <c r="E155" s="774"/>
      <c r="F155" s="775"/>
    </row>
    <row r="156" spans="1:6" x14ac:dyDescent="0.25">
      <c r="E156" s="774"/>
      <c r="F156" s="775"/>
    </row>
    <row r="157" spans="1:6" x14ac:dyDescent="0.25">
      <c r="A157" s="593"/>
      <c r="B157" s="594"/>
      <c r="C157" s="595"/>
      <c r="D157" s="595"/>
      <c r="E157" s="776"/>
      <c r="F157" s="777"/>
    </row>
    <row r="158" spans="1:6" x14ac:dyDescent="0.25">
      <c r="E158" s="774"/>
      <c r="F158" s="775"/>
    </row>
    <row r="159" spans="1:6" x14ac:dyDescent="0.25">
      <c r="E159" s="774"/>
      <c r="F159" s="775"/>
    </row>
    <row r="160" spans="1:6" x14ac:dyDescent="0.25">
      <c r="E160" s="774"/>
      <c r="F160" s="775"/>
    </row>
    <row r="161" spans="5:6" x14ac:dyDescent="0.25">
      <c r="E161" s="774"/>
      <c r="F161" s="775"/>
    </row>
    <row r="162" spans="5:6" x14ac:dyDescent="0.25">
      <c r="E162" s="774"/>
      <c r="F162" s="775"/>
    </row>
    <row r="163" spans="5:6" x14ac:dyDescent="0.25">
      <c r="E163" s="774"/>
      <c r="F163" s="775"/>
    </row>
    <row r="164" spans="5:6" x14ac:dyDescent="0.25">
      <c r="E164" s="774"/>
      <c r="F164" s="775"/>
    </row>
    <row r="165" spans="5:6" x14ac:dyDescent="0.25">
      <c r="E165" s="774"/>
      <c r="F165" s="775"/>
    </row>
    <row r="166" spans="5:6" x14ac:dyDescent="0.25">
      <c r="E166" s="774"/>
      <c r="F166" s="775"/>
    </row>
    <row r="167" spans="5:6" x14ac:dyDescent="0.25">
      <c r="E167" s="774"/>
      <c r="F167" s="775"/>
    </row>
    <row r="168" spans="5:6" x14ac:dyDescent="0.25">
      <c r="E168" s="774"/>
      <c r="F168" s="775"/>
    </row>
    <row r="169" spans="5:6" x14ac:dyDescent="0.25">
      <c r="E169" s="774"/>
      <c r="F169" s="775"/>
    </row>
    <row r="170" spans="5:6" x14ac:dyDescent="0.25">
      <c r="E170" s="774"/>
      <c r="F170" s="775"/>
    </row>
    <row r="171" spans="5:6" x14ac:dyDescent="0.25">
      <c r="E171" s="774"/>
      <c r="F171" s="775"/>
    </row>
    <row r="172" spans="5:6" x14ac:dyDescent="0.25">
      <c r="E172" s="774"/>
      <c r="F172" s="775"/>
    </row>
    <row r="173" spans="5:6" x14ac:dyDescent="0.25">
      <c r="E173" s="774"/>
      <c r="F173" s="775"/>
    </row>
    <row r="174" spans="5:6" x14ac:dyDescent="0.25">
      <c r="E174" s="774"/>
      <c r="F174" s="775"/>
    </row>
    <row r="175" spans="5:6" x14ac:dyDescent="0.25">
      <c r="E175" s="774"/>
      <c r="F175" s="775"/>
    </row>
    <row r="176" spans="5:6" x14ac:dyDescent="0.25">
      <c r="E176" s="774"/>
      <c r="F176" s="775"/>
    </row>
    <row r="177" spans="5:6" x14ac:dyDescent="0.25">
      <c r="E177" s="774"/>
      <c r="F177" s="775"/>
    </row>
    <row r="178" spans="5:6" x14ac:dyDescent="0.25">
      <c r="E178" s="774"/>
      <c r="F178" s="775"/>
    </row>
    <row r="179" spans="5:6" x14ac:dyDescent="0.25">
      <c r="E179" s="774"/>
      <c r="F179" s="775"/>
    </row>
    <row r="180" spans="5:6" x14ac:dyDescent="0.25">
      <c r="E180" s="774"/>
      <c r="F180" s="775"/>
    </row>
    <row r="181" spans="5:6" x14ac:dyDescent="0.25">
      <c r="E181" s="774"/>
      <c r="F181" s="775"/>
    </row>
    <row r="182" spans="5:6" x14ac:dyDescent="0.25">
      <c r="E182" s="774"/>
      <c r="F182" s="775"/>
    </row>
    <row r="183" spans="5:6" x14ac:dyDescent="0.25">
      <c r="E183" s="774"/>
      <c r="F183" s="775"/>
    </row>
    <row r="184" spans="5:6" x14ac:dyDescent="0.25">
      <c r="E184" s="774"/>
      <c r="F184" s="775"/>
    </row>
    <row r="185" spans="5:6" x14ac:dyDescent="0.25">
      <c r="E185" s="774"/>
      <c r="F185" s="775"/>
    </row>
    <row r="186" spans="5:6" x14ac:dyDescent="0.25">
      <c r="E186" s="774"/>
      <c r="F186" s="775"/>
    </row>
    <row r="187" spans="5:6" x14ac:dyDescent="0.25">
      <c r="E187" s="774"/>
      <c r="F187" s="775"/>
    </row>
    <row r="188" spans="5:6" x14ac:dyDescent="0.25">
      <c r="E188" s="774"/>
      <c r="F188" s="775"/>
    </row>
    <row r="189" spans="5:6" x14ac:dyDescent="0.25">
      <c r="E189" s="774"/>
      <c r="F189" s="775"/>
    </row>
    <row r="190" spans="5:6" x14ac:dyDescent="0.25">
      <c r="E190" s="774"/>
      <c r="F190" s="775"/>
    </row>
    <row r="191" spans="5:6" x14ac:dyDescent="0.25">
      <c r="E191" s="774"/>
      <c r="F191" s="775"/>
    </row>
    <row r="192" spans="5:6" x14ac:dyDescent="0.25">
      <c r="E192" s="774"/>
      <c r="F192" s="775"/>
    </row>
    <row r="193" spans="5:6" x14ac:dyDescent="0.25">
      <c r="E193" s="774"/>
      <c r="F193" s="775"/>
    </row>
    <row r="194" spans="5:6" x14ac:dyDescent="0.25">
      <c r="E194" s="774"/>
      <c r="F194" s="775"/>
    </row>
    <row r="195" spans="5:6" x14ac:dyDescent="0.25">
      <c r="E195" s="774"/>
      <c r="F195" s="775"/>
    </row>
    <row r="196" spans="5:6" x14ac:dyDescent="0.25">
      <c r="E196" s="774"/>
      <c r="F196" s="775"/>
    </row>
    <row r="197" spans="5:6" x14ac:dyDescent="0.25">
      <c r="E197" s="774"/>
      <c r="F197" s="775"/>
    </row>
    <row r="198" spans="5:6" x14ac:dyDescent="0.25">
      <c r="E198" s="774"/>
      <c r="F198" s="775"/>
    </row>
    <row r="199" spans="5:6" x14ac:dyDescent="0.25">
      <c r="E199" s="774"/>
      <c r="F199" s="775"/>
    </row>
    <row r="200" spans="5:6" x14ac:dyDescent="0.25">
      <c r="E200" s="774"/>
      <c r="F200" s="775"/>
    </row>
    <row r="201" spans="5:6" x14ac:dyDescent="0.25">
      <c r="E201" s="774"/>
      <c r="F201" s="775"/>
    </row>
    <row r="202" spans="5:6" x14ac:dyDescent="0.25">
      <c r="E202" s="774"/>
      <c r="F202" s="775"/>
    </row>
    <row r="203" spans="5:6" x14ac:dyDescent="0.25">
      <c r="E203" s="774"/>
      <c r="F203" s="775"/>
    </row>
    <row r="204" spans="5:6" x14ac:dyDescent="0.25">
      <c r="E204" s="774"/>
      <c r="F204" s="775"/>
    </row>
    <row r="205" spans="5:6" x14ac:dyDescent="0.25">
      <c r="E205" s="774"/>
      <c r="F205" s="775"/>
    </row>
    <row r="206" spans="5:6" x14ac:dyDescent="0.25">
      <c r="E206" s="774"/>
      <c r="F206" s="775"/>
    </row>
    <row r="207" spans="5:6" x14ac:dyDescent="0.25">
      <c r="E207" s="774"/>
      <c r="F207" s="775"/>
    </row>
    <row r="208" spans="5:6" x14ac:dyDescent="0.25">
      <c r="E208" s="774"/>
      <c r="F208" s="775"/>
    </row>
    <row r="209" spans="5:6" x14ac:dyDescent="0.25">
      <c r="E209" s="774"/>
      <c r="F209" s="775"/>
    </row>
    <row r="210" spans="5:6" x14ac:dyDescent="0.25">
      <c r="E210" s="774"/>
      <c r="F210" s="775"/>
    </row>
    <row r="211" spans="5:6" x14ac:dyDescent="0.25">
      <c r="E211" s="774"/>
      <c r="F211" s="775"/>
    </row>
    <row r="212" spans="5:6" x14ac:dyDescent="0.25">
      <c r="E212" s="774"/>
      <c r="F212" s="775"/>
    </row>
    <row r="213" spans="5:6" x14ac:dyDescent="0.25">
      <c r="E213" s="774"/>
      <c r="F213" s="775"/>
    </row>
    <row r="214" spans="5:6" x14ac:dyDescent="0.25">
      <c r="E214" s="774"/>
      <c r="F214" s="775"/>
    </row>
    <row r="215" spans="5:6" x14ac:dyDescent="0.25">
      <c r="E215" s="774"/>
      <c r="F215" s="775"/>
    </row>
    <row r="216" spans="5:6" x14ac:dyDescent="0.25">
      <c r="E216" s="774"/>
      <c r="F216" s="775"/>
    </row>
    <row r="217" spans="5:6" x14ac:dyDescent="0.25">
      <c r="E217" s="774"/>
      <c r="F217" s="775"/>
    </row>
    <row r="218" spans="5:6" x14ac:dyDescent="0.25">
      <c r="E218" s="774"/>
      <c r="F218" s="775"/>
    </row>
    <row r="219" spans="5:6" x14ac:dyDescent="0.25">
      <c r="E219" s="774"/>
      <c r="F219" s="775"/>
    </row>
    <row r="220" spans="5:6" x14ac:dyDescent="0.25">
      <c r="E220" s="774"/>
      <c r="F220" s="775"/>
    </row>
    <row r="221" spans="5:6" x14ac:dyDescent="0.25">
      <c r="E221" s="774"/>
      <c r="F221" s="775"/>
    </row>
    <row r="222" spans="5:6" x14ac:dyDescent="0.25">
      <c r="E222" s="774"/>
      <c r="F222" s="775"/>
    </row>
    <row r="223" spans="5:6" x14ac:dyDescent="0.25">
      <c r="E223" s="774"/>
      <c r="F223" s="775"/>
    </row>
    <row r="224" spans="5:6" x14ac:dyDescent="0.25">
      <c r="E224" s="774"/>
      <c r="F224" s="775"/>
    </row>
    <row r="225" spans="5:6" x14ac:dyDescent="0.25">
      <c r="E225" s="774"/>
      <c r="F225" s="775"/>
    </row>
    <row r="226" spans="5:6" x14ac:dyDescent="0.25">
      <c r="E226" s="774"/>
      <c r="F226" s="775"/>
    </row>
    <row r="227" spans="5:6" x14ac:dyDescent="0.25">
      <c r="E227" s="774"/>
      <c r="F227" s="775"/>
    </row>
    <row r="228" spans="5:6" x14ac:dyDescent="0.25">
      <c r="E228" s="774"/>
      <c r="F228" s="775"/>
    </row>
    <row r="229" spans="5:6" x14ac:dyDescent="0.25">
      <c r="E229" s="774"/>
      <c r="F229" s="775"/>
    </row>
    <row r="230" spans="5:6" x14ac:dyDescent="0.25">
      <c r="E230" s="774"/>
      <c r="F230" s="775"/>
    </row>
    <row r="231" spans="5:6" x14ac:dyDescent="0.25">
      <c r="E231" s="774"/>
      <c r="F231" s="775"/>
    </row>
    <row r="232" spans="5:6" x14ac:dyDescent="0.25">
      <c r="E232" s="774"/>
      <c r="F232" s="775"/>
    </row>
    <row r="233" spans="5:6" x14ac:dyDescent="0.25">
      <c r="E233" s="774"/>
      <c r="F233" s="775"/>
    </row>
    <row r="234" spans="5:6" x14ac:dyDescent="0.25">
      <c r="E234" s="774"/>
      <c r="F234" s="775"/>
    </row>
    <row r="235" spans="5:6" x14ac:dyDescent="0.25">
      <c r="E235" s="774"/>
      <c r="F235" s="775"/>
    </row>
    <row r="236" spans="5:6" x14ac:dyDescent="0.25">
      <c r="E236" s="774"/>
      <c r="F236" s="775"/>
    </row>
    <row r="237" spans="5:6" x14ac:dyDescent="0.25">
      <c r="E237" s="774"/>
      <c r="F237" s="775"/>
    </row>
    <row r="238" spans="5:6" x14ac:dyDescent="0.25">
      <c r="E238" s="774"/>
      <c r="F238" s="775"/>
    </row>
    <row r="239" spans="5:6" x14ac:dyDescent="0.25">
      <c r="E239" s="774"/>
      <c r="F239" s="775"/>
    </row>
    <row r="240" spans="5:6" x14ac:dyDescent="0.25">
      <c r="E240" s="774"/>
      <c r="F240" s="775"/>
    </row>
    <row r="241" spans="5:6" x14ac:dyDescent="0.25">
      <c r="E241" s="774"/>
      <c r="F241" s="775"/>
    </row>
    <row r="242" spans="5:6" x14ac:dyDescent="0.25">
      <c r="E242" s="774"/>
      <c r="F242" s="775"/>
    </row>
    <row r="243" spans="5:6" x14ac:dyDescent="0.25">
      <c r="E243" s="774"/>
      <c r="F243" s="775"/>
    </row>
    <row r="244" spans="5:6" x14ac:dyDescent="0.25">
      <c r="E244" s="774"/>
      <c r="F244" s="775"/>
    </row>
    <row r="245" spans="5:6" x14ac:dyDescent="0.25">
      <c r="E245" s="774"/>
      <c r="F245" s="775"/>
    </row>
    <row r="246" spans="5:6" x14ac:dyDescent="0.25">
      <c r="E246" s="774"/>
      <c r="F246" s="775"/>
    </row>
    <row r="247" spans="5:6" x14ac:dyDescent="0.25">
      <c r="E247" s="774"/>
      <c r="F247" s="775"/>
    </row>
    <row r="248" spans="5:6" x14ac:dyDescent="0.25">
      <c r="E248" s="774"/>
      <c r="F248" s="775"/>
    </row>
    <row r="249" spans="5:6" x14ac:dyDescent="0.25">
      <c r="E249" s="774"/>
      <c r="F249" s="775"/>
    </row>
    <row r="250" spans="5:6" x14ac:dyDescent="0.25">
      <c r="E250" s="774"/>
      <c r="F250" s="775"/>
    </row>
    <row r="251" spans="5:6" x14ac:dyDescent="0.25">
      <c r="E251" s="774"/>
      <c r="F251" s="775"/>
    </row>
    <row r="252" spans="5:6" x14ac:dyDescent="0.25">
      <c r="E252" s="774"/>
      <c r="F252" s="775"/>
    </row>
    <row r="253" spans="5:6" x14ac:dyDescent="0.25">
      <c r="E253" s="774"/>
      <c r="F253" s="775"/>
    </row>
    <row r="254" spans="5:6" x14ac:dyDescent="0.25">
      <c r="E254" s="774"/>
      <c r="F254" s="775"/>
    </row>
    <row r="255" spans="5:6" x14ac:dyDescent="0.25">
      <c r="E255" s="774"/>
      <c r="F255" s="775"/>
    </row>
    <row r="256" spans="5:6" x14ac:dyDescent="0.25">
      <c r="E256" s="774"/>
      <c r="F256" s="775"/>
    </row>
    <row r="257" spans="5:6" x14ac:dyDescent="0.25">
      <c r="E257" s="774"/>
      <c r="F257" s="775"/>
    </row>
    <row r="258" spans="5:6" x14ac:dyDescent="0.25">
      <c r="E258" s="774"/>
      <c r="F258" s="775"/>
    </row>
    <row r="259" spans="5:6" x14ac:dyDescent="0.25">
      <c r="E259" s="774"/>
      <c r="F259" s="775"/>
    </row>
    <row r="260" spans="5:6" x14ac:dyDescent="0.25">
      <c r="E260" s="774"/>
      <c r="F260" s="775"/>
    </row>
    <row r="261" spans="5:6" x14ac:dyDescent="0.25">
      <c r="E261" s="774"/>
      <c r="F261" s="775"/>
    </row>
    <row r="262" spans="5:6" x14ac:dyDescent="0.25">
      <c r="E262" s="774"/>
      <c r="F262" s="775"/>
    </row>
    <row r="263" spans="5:6" x14ac:dyDescent="0.25">
      <c r="E263" s="774"/>
      <c r="F263" s="775"/>
    </row>
    <row r="264" spans="5:6" x14ac:dyDescent="0.25">
      <c r="E264" s="774"/>
      <c r="F264" s="775"/>
    </row>
    <row r="265" spans="5:6" x14ac:dyDescent="0.25">
      <c r="E265" s="774"/>
      <c r="F265" s="775"/>
    </row>
    <row r="266" spans="5:6" x14ac:dyDescent="0.25">
      <c r="E266" s="774"/>
      <c r="F266" s="775"/>
    </row>
    <row r="267" spans="5:6" x14ac:dyDescent="0.25">
      <c r="E267" s="774"/>
      <c r="F267" s="775"/>
    </row>
    <row r="268" spans="5:6" x14ac:dyDescent="0.25">
      <c r="E268" s="774"/>
      <c r="F268" s="775"/>
    </row>
    <row r="269" spans="5:6" x14ac:dyDescent="0.25">
      <c r="E269" s="774"/>
      <c r="F269" s="775"/>
    </row>
    <row r="270" spans="5:6" x14ac:dyDescent="0.25">
      <c r="E270" s="774"/>
      <c r="F270" s="775"/>
    </row>
    <row r="271" spans="5:6" x14ac:dyDescent="0.25">
      <c r="E271" s="774"/>
      <c r="F271" s="775"/>
    </row>
    <row r="272" spans="5:6" x14ac:dyDescent="0.25">
      <c r="E272" s="774"/>
      <c r="F272" s="775"/>
    </row>
    <row r="273" spans="5:6" x14ac:dyDescent="0.25">
      <c r="E273" s="774"/>
      <c r="F273" s="775"/>
    </row>
    <row r="274" spans="5:6" x14ac:dyDescent="0.25">
      <c r="E274" s="774"/>
      <c r="F274" s="775"/>
    </row>
    <row r="275" spans="5:6" x14ac:dyDescent="0.25">
      <c r="E275" s="774"/>
      <c r="F275" s="775"/>
    </row>
    <row r="276" spans="5:6" x14ac:dyDescent="0.25">
      <c r="E276" s="774"/>
      <c r="F276" s="775"/>
    </row>
    <row r="277" spans="5:6" x14ac:dyDescent="0.25">
      <c r="E277" s="774"/>
      <c r="F277" s="775"/>
    </row>
    <row r="278" spans="5:6" x14ac:dyDescent="0.25">
      <c r="E278" s="774"/>
      <c r="F278" s="775"/>
    </row>
    <row r="279" spans="5:6" x14ac:dyDescent="0.25">
      <c r="E279" s="774"/>
      <c r="F279" s="775"/>
    </row>
    <row r="280" spans="5:6" x14ac:dyDescent="0.25">
      <c r="E280" s="774"/>
      <c r="F280" s="775"/>
    </row>
    <row r="281" spans="5:6" x14ac:dyDescent="0.25">
      <c r="E281" s="774"/>
      <c r="F281" s="775"/>
    </row>
    <row r="282" spans="5:6" x14ac:dyDescent="0.25">
      <c r="E282" s="774"/>
      <c r="F282" s="775"/>
    </row>
    <row r="283" spans="5:6" x14ac:dyDescent="0.25">
      <c r="E283" s="774"/>
      <c r="F283" s="775"/>
    </row>
    <row r="284" spans="5:6" x14ac:dyDescent="0.25">
      <c r="E284" s="774"/>
      <c r="F284" s="775"/>
    </row>
    <row r="285" spans="5:6" x14ac:dyDescent="0.25">
      <c r="E285" s="774"/>
      <c r="F285" s="775"/>
    </row>
    <row r="286" spans="5:6" x14ac:dyDescent="0.25">
      <c r="E286" s="774"/>
      <c r="F286" s="775"/>
    </row>
    <row r="287" spans="5:6" x14ac:dyDescent="0.25">
      <c r="E287" s="774"/>
      <c r="F287" s="775"/>
    </row>
    <row r="288" spans="5:6" x14ac:dyDescent="0.25">
      <c r="E288" s="774"/>
      <c r="F288" s="775"/>
    </row>
    <row r="289" spans="5:6" x14ac:dyDescent="0.25">
      <c r="E289" s="774"/>
      <c r="F289" s="775"/>
    </row>
  </sheetData>
  <mergeCells count="7">
    <mergeCell ref="A1:F1"/>
    <mergeCell ref="A17:A21"/>
    <mergeCell ref="C17:C21"/>
    <mergeCell ref="D17:D21"/>
    <mergeCell ref="E17:E21"/>
    <mergeCell ref="F17:F21"/>
    <mergeCell ref="A2:F2"/>
  </mergeCells>
  <pageMargins left="0.74803149606299213" right="0.74803149606299213" top="0.98425196850393704" bottom="0.98425196850393704" header="0.51181102362204722" footer="0.51181102362204722"/>
  <pageSetup paperSize="9" scale="83" orientation="portrait" r:id="rId1"/>
  <headerFooter alignWithMargins="0">
    <oddFooter>Page &amp;P of &amp;N</oddFooter>
  </headerFooter>
  <rowBreaks count="2" manualBreakCount="2">
    <brk id="39" max="5" man="1"/>
    <brk id="92"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view="pageBreakPreview" topLeftCell="A31" zoomScaleNormal="100" zoomScaleSheetLayoutView="100" workbookViewId="0">
      <selection activeCell="E129" sqref="E129:E131"/>
    </sheetView>
  </sheetViews>
  <sheetFormatPr defaultRowHeight="12.5" x14ac:dyDescent="0.25"/>
  <cols>
    <col min="1" max="1" width="9.36328125" style="5" customWidth="1"/>
    <col min="2" max="2" width="32" customWidth="1"/>
    <col min="3" max="3" width="6.453125" customWidth="1"/>
    <col min="4" max="4" width="11.54296875" customWidth="1"/>
    <col min="5" max="5" width="15.08984375" style="7" customWidth="1"/>
    <col min="6" max="6" width="16.90625" style="26"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444" t="s">
        <v>1420</v>
      </c>
      <c r="B3" s="445"/>
      <c r="C3" s="448"/>
      <c r="D3" s="448"/>
      <c r="E3" s="449"/>
      <c r="F3" s="659"/>
    </row>
    <row r="4" spans="1:6" ht="13" x14ac:dyDescent="0.3">
      <c r="A4" s="444"/>
      <c r="B4" s="445"/>
      <c r="C4" s="448"/>
      <c r="D4" s="448"/>
      <c r="E4" s="449"/>
      <c r="F4" s="659"/>
    </row>
    <row r="5" spans="1:6" ht="13" x14ac:dyDescent="0.3">
      <c r="A5" s="444" t="s">
        <v>727</v>
      </c>
      <c r="B5" s="445"/>
      <c r="C5" s="448"/>
      <c r="D5" s="448"/>
      <c r="E5" s="449"/>
      <c r="F5" s="839"/>
    </row>
    <row r="6" spans="1:6" ht="13" thickBot="1" x14ac:dyDescent="0.3">
      <c r="A6" s="492"/>
      <c r="B6" s="445"/>
      <c r="C6" s="448"/>
      <c r="D6" s="448"/>
      <c r="E6" s="449"/>
      <c r="F6" s="659"/>
    </row>
    <row r="7" spans="1:6" ht="26.5" thickBot="1" x14ac:dyDescent="0.3">
      <c r="A7" s="800" t="s">
        <v>72</v>
      </c>
      <c r="B7" s="801" t="s">
        <v>73</v>
      </c>
      <c r="C7" s="801" t="s">
        <v>74</v>
      </c>
      <c r="D7" s="801" t="s">
        <v>75</v>
      </c>
      <c r="E7" s="802" t="s">
        <v>1440</v>
      </c>
      <c r="F7" s="803" t="s">
        <v>1441</v>
      </c>
    </row>
    <row r="8" spans="1:6" x14ac:dyDescent="0.25">
      <c r="A8" s="453"/>
      <c r="B8" s="454"/>
      <c r="C8" s="454"/>
      <c r="D8" s="454"/>
      <c r="E8" s="455"/>
      <c r="F8" s="840"/>
    </row>
    <row r="9" spans="1:6" ht="13" x14ac:dyDescent="0.25">
      <c r="A9" s="453"/>
      <c r="B9" s="295" t="s">
        <v>92</v>
      </c>
      <c r="C9" s="454"/>
      <c r="D9" s="454"/>
      <c r="E9" s="455"/>
      <c r="F9" s="840"/>
    </row>
    <row r="10" spans="1:6" ht="37.5" x14ac:dyDescent="0.25">
      <c r="A10" s="453"/>
      <c r="B10" s="457" t="s">
        <v>1777</v>
      </c>
      <c r="C10" s="454"/>
      <c r="D10" s="454"/>
      <c r="E10" s="455"/>
      <c r="F10" s="840"/>
    </row>
    <row r="11" spans="1:6" x14ac:dyDescent="0.25">
      <c r="A11" s="453"/>
      <c r="B11" s="454"/>
      <c r="C11" s="454"/>
      <c r="D11" s="454"/>
      <c r="E11" s="455"/>
      <c r="F11" s="840"/>
    </row>
    <row r="12" spans="1:6" x14ac:dyDescent="0.25">
      <c r="A12" s="453"/>
      <c r="B12" s="454"/>
      <c r="C12" s="458"/>
      <c r="D12" s="458"/>
      <c r="E12" s="464"/>
      <c r="F12" s="840"/>
    </row>
    <row r="13" spans="1:6" ht="13" x14ac:dyDescent="0.25">
      <c r="A13" s="453"/>
      <c r="B13" s="295" t="s">
        <v>117</v>
      </c>
      <c r="C13" s="458"/>
      <c r="D13" s="458"/>
      <c r="E13" s="464"/>
      <c r="F13" s="840"/>
    </row>
    <row r="14" spans="1:6" x14ac:dyDescent="0.25">
      <c r="A14" s="453"/>
      <c r="B14" s="454"/>
      <c r="C14" s="458"/>
      <c r="D14" s="458"/>
      <c r="E14" s="464"/>
      <c r="F14" s="840"/>
    </row>
    <row r="15" spans="1:6" x14ac:dyDescent="0.25">
      <c r="A15" s="453"/>
      <c r="B15" s="454"/>
      <c r="C15" s="458"/>
      <c r="D15" s="458"/>
      <c r="E15" s="464"/>
      <c r="F15" s="840"/>
    </row>
    <row r="16" spans="1:6" ht="50" x14ac:dyDescent="0.25">
      <c r="A16" s="453" t="s">
        <v>168</v>
      </c>
      <c r="B16" s="463" t="s">
        <v>23</v>
      </c>
      <c r="C16" s="458" t="s">
        <v>87</v>
      </c>
      <c r="D16" s="458">
        <v>10</v>
      </c>
      <c r="E16" s="461"/>
      <c r="F16" s="840">
        <f>D16*E16</f>
        <v>0</v>
      </c>
    </row>
    <row r="17" spans="1:6" x14ac:dyDescent="0.25">
      <c r="A17" s="453"/>
      <c r="B17" s="454"/>
      <c r="C17" s="458"/>
      <c r="D17" s="458"/>
      <c r="E17" s="464"/>
      <c r="F17" s="840"/>
    </row>
    <row r="18" spans="1:6" x14ac:dyDescent="0.25">
      <c r="A18" s="453"/>
      <c r="B18" s="454"/>
      <c r="C18" s="458"/>
      <c r="D18" s="458"/>
      <c r="E18" s="464"/>
      <c r="F18" s="840"/>
    </row>
    <row r="19" spans="1:6" ht="37.5" x14ac:dyDescent="0.25">
      <c r="A19" s="453" t="s">
        <v>169</v>
      </c>
      <c r="B19" s="463" t="s">
        <v>144</v>
      </c>
      <c r="C19" s="458" t="s">
        <v>87</v>
      </c>
      <c r="D19" s="458">
        <v>11</v>
      </c>
      <c r="E19" s="461"/>
      <c r="F19" s="840">
        <f>D19*E19</f>
        <v>0</v>
      </c>
    </row>
    <row r="20" spans="1:6" x14ac:dyDescent="0.25">
      <c r="A20" s="453"/>
      <c r="B20" s="454"/>
      <c r="C20" s="458"/>
      <c r="D20" s="458"/>
      <c r="E20" s="461"/>
      <c r="F20" s="840"/>
    </row>
    <row r="21" spans="1:6" ht="13" x14ac:dyDescent="0.25">
      <c r="A21" s="453"/>
      <c r="B21" s="295" t="s">
        <v>120</v>
      </c>
      <c r="C21" s="458"/>
      <c r="D21" s="458"/>
      <c r="E21" s="461"/>
      <c r="F21" s="840"/>
    </row>
    <row r="22" spans="1:6" x14ac:dyDescent="0.25">
      <c r="A22" s="453"/>
      <c r="B22" s="454"/>
      <c r="C22" s="458"/>
      <c r="D22" s="458"/>
      <c r="E22" s="461"/>
      <c r="F22" s="840"/>
    </row>
    <row r="23" spans="1:6" x14ac:dyDescent="0.25">
      <c r="A23" s="453"/>
      <c r="B23" s="454"/>
      <c r="C23" s="458"/>
      <c r="D23" s="458"/>
      <c r="E23" s="461"/>
      <c r="F23" s="840"/>
    </row>
    <row r="24" spans="1:6" ht="37.5" x14ac:dyDescent="0.25">
      <c r="A24" s="453" t="s">
        <v>122</v>
      </c>
      <c r="B24" s="463" t="s">
        <v>121</v>
      </c>
      <c r="C24" s="458" t="s">
        <v>87</v>
      </c>
      <c r="D24" s="458">
        <f>D16+D19</f>
        <v>21</v>
      </c>
      <c r="E24" s="461"/>
      <c r="F24" s="840">
        <f>D24*E24</f>
        <v>0</v>
      </c>
    </row>
    <row r="25" spans="1:6" x14ac:dyDescent="0.25">
      <c r="A25" s="453"/>
      <c r="B25" s="454"/>
      <c r="C25" s="458"/>
      <c r="D25" s="458"/>
      <c r="E25" s="461"/>
      <c r="F25" s="840"/>
    </row>
    <row r="26" spans="1:6" ht="13" x14ac:dyDescent="0.25">
      <c r="A26" s="329"/>
      <c r="B26" s="330" t="s">
        <v>37</v>
      </c>
      <c r="C26" s="458"/>
      <c r="D26" s="458"/>
      <c r="E26" s="461"/>
      <c r="F26" s="840"/>
    </row>
    <row r="27" spans="1:6" ht="13" x14ac:dyDescent="0.25">
      <c r="A27" s="329"/>
      <c r="B27" s="330"/>
      <c r="C27" s="458"/>
      <c r="D27" s="458"/>
      <c r="E27" s="461"/>
      <c r="F27" s="840"/>
    </row>
    <row r="28" spans="1:6" ht="13" x14ac:dyDescent="0.25">
      <c r="A28" s="503"/>
      <c r="B28" s="355" t="s">
        <v>77</v>
      </c>
      <c r="C28" s="458"/>
      <c r="D28" s="458"/>
      <c r="E28" s="461"/>
      <c r="F28" s="840"/>
    </row>
    <row r="29" spans="1:6" x14ac:dyDescent="0.25">
      <c r="A29" s="503"/>
      <c r="B29" s="490"/>
      <c r="C29" s="458"/>
      <c r="D29" s="458"/>
      <c r="E29" s="461"/>
      <c r="F29" s="840"/>
    </row>
    <row r="30" spans="1:6" ht="13" x14ac:dyDescent="0.25">
      <c r="A30" s="503"/>
      <c r="B30" s="509" t="s">
        <v>43</v>
      </c>
      <c r="C30" s="458"/>
      <c r="D30" s="458"/>
      <c r="E30" s="461"/>
      <c r="F30" s="840"/>
    </row>
    <row r="31" spans="1:6" ht="13" x14ac:dyDescent="0.25">
      <c r="A31" s="453"/>
      <c r="B31" s="311"/>
      <c r="C31" s="458"/>
      <c r="D31" s="458"/>
      <c r="E31" s="461"/>
      <c r="F31" s="840"/>
    </row>
    <row r="32" spans="1:6" ht="13" x14ac:dyDescent="0.25">
      <c r="A32" s="453"/>
      <c r="B32" s="311" t="s">
        <v>123</v>
      </c>
      <c r="C32" s="458"/>
      <c r="D32" s="458"/>
      <c r="E32" s="461"/>
      <c r="F32" s="840"/>
    </row>
    <row r="33" spans="1:6" ht="50" x14ac:dyDescent="0.25">
      <c r="A33" s="453"/>
      <c r="B33" s="304" t="s">
        <v>124</v>
      </c>
      <c r="C33" s="458"/>
      <c r="D33" s="458"/>
      <c r="E33" s="461"/>
      <c r="F33" s="840"/>
    </row>
    <row r="34" spans="1:6" ht="13" x14ac:dyDescent="0.25">
      <c r="A34" s="453"/>
      <c r="B34" s="311"/>
      <c r="C34" s="458"/>
      <c r="D34" s="458"/>
      <c r="E34" s="461"/>
      <c r="F34" s="840"/>
    </row>
    <row r="35" spans="1:6" ht="14.5" x14ac:dyDescent="0.25">
      <c r="A35" s="453" t="s">
        <v>44</v>
      </c>
      <c r="B35" s="463" t="s">
        <v>45</v>
      </c>
      <c r="C35" s="458" t="s">
        <v>1070</v>
      </c>
      <c r="D35" s="501">
        <f>D24/2*0.05</f>
        <v>0.52500000000000002</v>
      </c>
      <c r="E35" s="461"/>
      <c r="F35" s="840">
        <f>D35*E35</f>
        <v>0</v>
      </c>
    </row>
    <row r="36" spans="1:6" ht="13" x14ac:dyDescent="0.25">
      <c r="A36" s="453"/>
      <c r="B36" s="311"/>
      <c r="C36" s="458"/>
      <c r="D36" s="501"/>
      <c r="E36" s="461"/>
      <c r="F36" s="840"/>
    </row>
    <row r="37" spans="1:6" ht="13" x14ac:dyDescent="0.25">
      <c r="A37" s="453"/>
      <c r="B37" s="311" t="s">
        <v>46</v>
      </c>
      <c r="C37" s="458"/>
      <c r="D37" s="501"/>
      <c r="E37" s="461"/>
      <c r="F37" s="840"/>
    </row>
    <row r="38" spans="1:6" ht="13" x14ac:dyDescent="0.25">
      <c r="A38" s="453"/>
      <c r="B38" s="311"/>
      <c r="C38" s="458"/>
      <c r="D38" s="501"/>
      <c r="E38" s="461"/>
      <c r="F38" s="840"/>
    </row>
    <row r="39" spans="1:6" ht="50" x14ac:dyDescent="0.25">
      <c r="A39" s="453"/>
      <c r="B39" s="304" t="s">
        <v>1616</v>
      </c>
      <c r="C39" s="458"/>
      <c r="D39" s="501"/>
      <c r="E39" s="461"/>
      <c r="F39" s="840"/>
    </row>
    <row r="40" spans="1:6" x14ac:dyDescent="0.25">
      <c r="A40" s="453"/>
      <c r="B40" s="463"/>
      <c r="C40" s="458"/>
      <c r="D40" s="501"/>
      <c r="E40" s="461"/>
      <c r="F40" s="840"/>
    </row>
    <row r="41" spans="1:6" ht="14.5" x14ac:dyDescent="0.25">
      <c r="A41" s="453" t="s">
        <v>47</v>
      </c>
      <c r="B41" s="463" t="s">
        <v>125</v>
      </c>
      <c r="C41" s="458" t="s">
        <v>1070</v>
      </c>
      <c r="D41" s="501">
        <v>18</v>
      </c>
      <c r="E41" s="461"/>
      <c r="F41" s="840">
        <f>D41*E41</f>
        <v>0</v>
      </c>
    </row>
    <row r="42" spans="1:6" x14ac:dyDescent="0.25">
      <c r="A42" s="453"/>
      <c r="B42" s="463"/>
      <c r="C42" s="454"/>
      <c r="D42" s="458"/>
      <c r="E42" s="473"/>
      <c r="F42" s="840"/>
    </row>
    <row r="43" spans="1:6" x14ac:dyDescent="0.25">
      <c r="A43" s="510"/>
      <c r="B43" s="488"/>
      <c r="C43" s="487"/>
      <c r="D43" s="487"/>
      <c r="E43" s="511"/>
      <c r="F43" s="841"/>
    </row>
    <row r="44" spans="1:6" ht="13" thickBot="1" x14ac:dyDescent="0.3">
      <c r="A44" s="466"/>
      <c r="B44" s="467"/>
      <c r="C44" s="468"/>
      <c r="D44" s="468" t="s">
        <v>119</v>
      </c>
      <c r="E44" s="469"/>
      <c r="F44" s="842">
        <f>SUM(F16:F43)</f>
        <v>0</v>
      </c>
    </row>
    <row r="45" spans="1:6" ht="13" thickBot="1" x14ac:dyDescent="0.3">
      <c r="A45" s="474"/>
      <c r="B45" s="445"/>
      <c r="C45" s="448"/>
      <c r="D45" s="448"/>
      <c r="E45" s="475"/>
      <c r="F45" s="843"/>
    </row>
    <row r="46" spans="1:6" ht="26.5" thickBot="1" x14ac:dyDescent="0.3">
      <c r="A46" s="800" t="s">
        <v>72</v>
      </c>
      <c r="B46" s="801" t="s">
        <v>73</v>
      </c>
      <c r="C46" s="801" t="s">
        <v>74</v>
      </c>
      <c r="D46" s="801" t="s">
        <v>75</v>
      </c>
      <c r="E46" s="802" t="s">
        <v>1440</v>
      </c>
      <c r="F46" s="803" t="s">
        <v>1441</v>
      </c>
    </row>
    <row r="47" spans="1:6" ht="13" x14ac:dyDescent="0.3">
      <c r="A47" s="306"/>
      <c r="B47" s="307"/>
      <c r="C47" s="307"/>
      <c r="D47" s="307"/>
      <c r="E47" s="499"/>
      <c r="F47" s="845"/>
    </row>
    <row r="48" spans="1:6" ht="13" x14ac:dyDescent="0.25">
      <c r="A48" s="453"/>
      <c r="B48" s="311" t="s">
        <v>126</v>
      </c>
      <c r="C48" s="458"/>
      <c r="D48" s="458"/>
      <c r="E48" s="513"/>
      <c r="F48" s="840"/>
    </row>
    <row r="49" spans="1:6" x14ac:dyDescent="0.25">
      <c r="A49" s="453"/>
      <c r="B49" s="304"/>
      <c r="C49" s="458"/>
      <c r="D49" s="458"/>
      <c r="E49" s="513"/>
      <c r="F49" s="840"/>
    </row>
    <row r="50" spans="1:6" ht="13" x14ac:dyDescent="0.25">
      <c r="A50" s="453"/>
      <c r="B50" s="311" t="s">
        <v>127</v>
      </c>
      <c r="C50" s="458"/>
      <c r="D50" s="458"/>
      <c r="E50" s="464"/>
      <c r="F50" s="840"/>
    </row>
    <row r="51" spans="1:6" x14ac:dyDescent="0.25">
      <c r="A51" s="453"/>
      <c r="B51" s="454"/>
      <c r="C51" s="458"/>
      <c r="D51" s="458"/>
      <c r="E51" s="464"/>
      <c r="F51" s="840"/>
    </row>
    <row r="52" spans="1:6" ht="25" x14ac:dyDescent="0.25">
      <c r="A52" s="453"/>
      <c r="B52" s="304" t="s">
        <v>131</v>
      </c>
      <c r="C52" s="458"/>
      <c r="D52" s="458"/>
      <c r="E52" s="464"/>
      <c r="F52" s="840"/>
    </row>
    <row r="53" spans="1:6" x14ac:dyDescent="0.25">
      <c r="A53" s="453"/>
      <c r="B53" s="304"/>
      <c r="C53" s="458"/>
      <c r="D53" s="458"/>
      <c r="E53" s="464"/>
      <c r="F53" s="840"/>
    </row>
    <row r="54" spans="1:6" ht="14.5" x14ac:dyDescent="0.25">
      <c r="A54" s="453" t="s">
        <v>78</v>
      </c>
      <c r="B54" s="454" t="s">
        <v>681</v>
      </c>
      <c r="C54" s="458" t="s">
        <v>1070</v>
      </c>
      <c r="D54" s="501">
        <f>D35</f>
        <v>0.52500000000000002</v>
      </c>
      <c r="E54" s="461"/>
      <c r="F54" s="840">
        <f>D54*E54</f>
        <v>0</v>
      </c>
    </row>
    <row r="55" spans="1:6" x14ac:dyDescent="0.25">
      <c r="A55" s="453"/>
      <c r="B55" s="454"/>
      <c r="C55" s="458"/>
      <c r="D55" s="501"/>
      <c r="E55" s="461"/>
      <c r="F55" s="840"/>
    </row>
    <row r="56" spans="1:6" ht="13" x14ac:dyDescent="0.25">
      <c r="A56" s="453"/>
      <c r="B56" s="311" t="s">
        <v>129</v>
      </c>
      <c r="C56" s="458"/>
      <c r="D56" s="501"/>
      <c r="E56" s="461"/>
      <c r="F56" s="840"/>
    </row>
    <row r="57" spans="1:6" ht="13" x14ac:dyDescent="0.25">
      <c r="A57" s="453"/>
      <c r="B57" s="295"/>
      <c r="C57" s="458"/>
      <c r="D57" s="501"/>
      <c r="E57" s="461"/>
      <c r="F57" s="840"/>
    </row>
    <row r="58" spans="1:6" ht="37.5" x14ac:dyDescent="0.25">
      <c r="A58" s="453"/>
      <c r="B58" s="304" t="s">
        <v>1157</v>
      </c>
      <c r="C58" s="458"/>
      <c r="D58" s="501"/>
      <c r="E58" s="461"/>
      <c r="F58" s="840"/>
    </row>
    <row r="59" spans="1:6" x14ac:dyDescent="0.25">
      <c r="A59" s="453"/>
      <c r="B59" s="454"/>
      <c r="C59" s="458"/>
      <c r="D59" s="501"/>
      <c r="E59" s="461"/>
      <c r="F59" s="840"/>
    </row>
    <row r="60" spans="1:6" ht="14.5" x14ac:dyDescent="0.25">
      <c r="A60" s="453" t="s">
        <v>48</v>
      </c>
      <c r="B60" s="454" t="s">
        <v>1625</v>
      </c>
      <c r="C60" s="458" t="s">
        <v>1070</v>
      </c>
      <c r="D60" s="501">
        <f>D41</f>
        <v>18</v>
      </c>
      <c r="E60" s="461"/>
      <c r="F60" s="840">
        <f>D60*E60</f>
        <v>0</v>
      </c>
    </row>
    <row r="61" spans="1:6" x14ac:dyDescent="0.25">
      <c r="A61" s="453"/>
      <c r="B61" s="502"/>
      <c r="C61" s="458"/>
      <c r="D61" s="501"/>
      <c r="E61" s="461"/>
      <c r="F61" s="840"/>
    </row>
    <row r="62" spans="1:6" ht="13" x14ac:dyDescent="0.25">
      <c r="A62" s="453"/>
      <c r="B62" s="311" t="s">
        <v>132</v>
      </c>
      <c r="C62" s="458"/>
      <c r="D62" s="458"/>
      <c r="E62" s="461"/>
      <c r="F62" s="840"/>
    </row>
    <row r="63" spans="1:6" ht="13" x14ac:dyDescent="0.25">
      <c r="A63" s="453"/>
      <c r="B63" s="311"/>
      <c r="C63" s="458"/>
      <c r="D63" s="458"/>
      <c r="E63" s="461"/>
      <c r="F63" s="840"/>
    </row>
    <row r="64" spans="1:6" ht="13" x14ac:dyDescent="0.25">
      <c r="A64" s="453"/>
      <c r="B64" s="311" t="s">
        <v>51</v>
      </c>
      <c r="C64" s="458"/>
      <c r="D64" s="458"/>
      <c r="E64" s="461"/>
      <c r="F64" s="840"/>
    </row>
    <row r="65" spans="1:6" ht="13" x14ac:dyDescent="0.25">
      <c r="A65" s="453"/>
      <c r="B65" s="311"/>
      <c r="C65" s="458"/>
      <c r="D65" s="458"/>
      <c r="E65" s="461"/>
      <c r="F65" s="840"/>
    </row>
    <row r="66" spans="1:6" ht="25" x14ac:dyDescent="0.25">
      <c r="A66" s="453"/>
      <c r="B66" s="304" t="s">
        <v>53</v>
      </c>
      <c r="C66" s="458"/>
      <c r="D66" s="460"/>
      <c r="E66" s="461"/>
      <c r="F66" s="840"/>
    </row>
    <row r="67" spans="1:6" x14ac:dyDescent="0.25">
      <c r="A67" s="453"/>
      <c r="B67" s="463"/>
      <c r="C67" s="458"/>
      <c r="D67" s="460"/>
      <c r="E67" s="461"/>
      <c r="F67" s="840"/>
    </row>
    <row r="68" spans="1:6" x14ac:dyDescent="0.25">
      <c r="A68" s="453" t="s">
        <v>55</v>
      </c>
      <c r="B68" s="463" t="s">
        <v>18</v>
      </c>
      <c r="C68" s="458" t="s">
        <v>79</v>
      </c>
      <c r="D68" s="460">
        <v>48</v>
      </c>
      <c r="E68" s="461"/>
      <c r="F68" s="840">
        <f>D68*E68</f>
        <v>0</v>
      </c>
    </row>
    <row r="69" spans="1:6" x14ac:dyDescent="0.25">
      <c r="A69" s="453"/>
      <c r="B69" s="454"/>
      <c r="C69" s="454"/>
      <c r="D69" s="454"/>
      <c r="E69" s="461"/>
      <c r="F69" s="840"/>
    </row>
    <row r="70" spans="1:6" ht="13" x14ac:dyDescent="0.25">
      <c r="A70" s="453"/>
      <c r="B70" s="311" t="s">
        <v>133</v>
      </c>
      <c r="C70" s="458"/>
      <c r="D70" s="458"/>
      <c r="E70" s="461"/>
      <c r="F70" s="840"/>
    </row>
    <row r="71" spans="1:6" x14ac:dyDescent="0.25">
      <c r="A71" s="453"/>
      <c r="B71" s="454"/>
      <c r="C71" s="458"/>
      <c r="D71" s="458"/>
      <c r="E71" s="461"/>
      <c r="F71" s="840"/>
    </row>
    <row r="72" spans="1:6" ht="13" x14ac:dyDescent="0.25">
      <c r="A72" s="453"/>
      <c r="B72" s="311" t="s">
        <v>56</v>
      </c>
      <c r="C72" s="458"/>
      <c r="D72" s="458"/>
      <c r="E72" s="461"/>
      <c r="F72" s="840"/>
    </row>
    <row r="73" spans="1:6" x14ac:dyDescent="0.25">
      <c r="A73" s="453"/>
      <c r="B73" s="454"/>
      <c r="C73" s="458"/>
      <c r="D73" s="458"/>
      <c r="E73" s="461"/>
      <c r="F73" s="840"/>
    </row>
    <row r="74" spans="1:6" ht="25" x14ac:dyDescent="0.25">
      <c r="A74" s="453"/>
      <c r="B74" s="304" t="s">
        <v>57</v>
      </c>
      <c r="C74" s="458"/>
      <c r="D74" s="458"/>
      <c r="E74" s="461"/>
      <c r="F74" s="840"/>
    </row>
    <row r="75" spans="1:6" x14ac:dyDescent="0.25">
      <c r="A75" s="453"/>
      <c r="B75" s="454"/>
      <c r="C75" s="458"/>
      <c r="D75" s="458"/>
      <c r="E75" s="461"/>
      <c r="F75" s="840"/>
    </row>
    <row r="76" spans="1:6" x14ac:dyDescent="0.25">
      <c r="A76" s="453" t="s">
        <v>80</v>
      </c>
      <c r="B76" s="454" t="s">
        <v>198</v>
      </c>
      <c r="C76" s="458" t="s">
        <v>68</v>
      </c>
      <c r="D76" s="501">
        <v>3</v>
      </c>
      <c r="E76" s="461"/>
      <c r="F76" s="840">
        <f>D76*E76</f>
        <v>0</v>
      </c>
    </row>
    <row r="77" spans="1:6" x14ac:dyDescent="0.25">
      <c r="A77" s="453"/>
      <c r="B77" s="490"/>
      <c r="C77" s="458"/>
      <c r="D77" s="460"/>
      <c r="E77" s="464"/>
      <c r="F77" s="846"/>
    </row>
    <row r="78" spans="1:6" ht="13" x14ac:dyDescent="0.25">
      <c r="A78" s="453"/>
      <c r="B78" s="311" t="s">
        <v>101</v>
      </c>
      <c r="C78" s="458"/>
      <c r="D78" s="458"/>
      <c r="E78" s="464"/>
      <c r="F78" s="840"/>
    </row>
    <row r="79" spans="1:6" ht="13" x14ac:dyDescent="0.25">
      <c r="A79" s="453"/>
      <c r="B79" s="295"/>
      <c r="C79" s="458"/>
      <c r="D79" s="458"/>
      <c r="E79" s="473"/>
      <c r="F79" s="840"/>
    </row>
    <row r="80" spans="1:6" ht="13" x14ac:dyDescent="0.25">
      <c r="A80" s="453"/>
      <c r="B80" s="295" t="s">
        <v>102</v>
      </c>
      <c r="C80" s="458"/>
      <c r="D80" s="458"/>
      <c r="E80" s="473"/>
      <c r="F80" s="840"/>
    </row>
    <row r="81" spans="1:6" x14ac:dyDescent="0.25">
      <c r="A81" s="453"/>
      <c r="B81" s="304"/>
      <c r="C81" s="458"/>
      <c r="D81" s="458"/>
      <c r="E81" s="464"/>
      <c r="F81" s="840"/>
    </row>
    <row r="82" spans="1:6" ht="13" x14ac:dyDescent="0.25">
      <c r="A82" s="453"/>
      <c r="B82" s="295" t="s">
        <v>70</v>
      </c>
      <c r="C82" s="458"/>
      <c r="D82" s="458"/>
      <c r="E82" s="464"/>
      <c r="F82" s="840"/>
    </row>
    <row r="83" spans="1:6" x14ac:dyDescent="0.25">
      <c r="A83" s="453"/>
      <c r="B83" s="454"/>
      <c r="C83" s="458"/>
      <c r="D83" s="458"/>
      <c r="E83" s="464"/>
      <c r="F83" s="840"/>
    </row>
    <row r="84" spans="1:6" ht="37.5" x14ac:dyDescent="0.25">
      <c r="A84" s="453"/>
      <c r="B84" s="304" t="s">
        <v>1617</v>
      </c>
      <c r="C84" s="458"/>
      <c r="D84" s="458"/>
      <c r="E84" s="461"/>
      <c r="F84" s="840"/>
    </row>
    <row r="85" spans="1:6" ht="13" x14ac:dyDescent="0.25">
      <c r="A85" s="329"/>
      <c r="B85" s="330"/>
      <c r="C85" s="458"/>
      <c r="D85" s="458"/>
      <c r="E85" s="461"/>
      <c r="F85" s="840"/>
    </row>
    <row r="86" spans="1:6" x14ac:dyDescent="0.25">
      <c r="A86" s="453" t="s">
        <v>732</v>
      </c>
      <c r="B86" s="454" t="s">
        <v>21</v>
      </c>
      <c r="C86" s="458" t="s">
        <v>294</v>
      </c>
      <c r="D86" s="458">
        <v>4</v>
      </c>
      <c r="E86" s="461"/>
      <c r="F86" s="840">
        <f>D86*E86</f>
        <v>0</v>
      </c>
    </row>
    <row r="87" spans="1:6" x14ac:dyDescent="0.25">
      <c r="A87" s="453"/>
      <c r="B87" s="502"/>
      <c r="C87" s="458"/>
      <c r="D87" s="458"/>
      <c r="E87" s="461"/>
      <c r="F87" s="840"/>
    </row>
    <row r="88" spans="1:6" ht="13" x14ac:dyDescent="0.25">
      <c r="A88" s="503"/>
      <c r="B88" s="295" t="s">
        <v>71</v>
      </c>
      <c r="C88" s="458"/>
      <c r="D88" s="458"/>
      <c r="E88" s="461"/>
      <c r="F88" s="840"/>
    </row>
    <row r="89" spans="1:6" ht="13" x14ac:dyDescent="0.25">
      <c r="A89" s="453"/>
      <c r="B89" s="311"/>
      <c r="C89" s="458"/>
      <c r="D89" s="458"/>
      <c r="E89" s="461"/>
      <c r="F89" s="840"/>
    </row>
    <row r="90" spans="1:6" ht="37.5" x14ac:dyDescent="0.25">
      <c r="A90" s="453"/>
      <c r="B90" s="304" t="s">
        <v>170</v>
      </c>
      <c r="C90" s="458"/>
      <c r="D90" s="458"/>
      <c r="E90" s="461"/>
      <c r="F90" s="840"/>
    </row>
    <row r="91" spans="1:6" x14ac:dyDescent="0.25">
      <c r="A91" s="453"/>
      <c r="B91" s="463"/>
      <c r="C91" s="458"/>
      <c r="D91" s="458"/>
      <c r="E91" s="461"/>
      <c r="F91" s="840"/>
    </row>
    <row r="92" spans="1:6" x14ac:dyDescent="0.25">
      <c r="A92" s="503" t="s">
        <v>147</v>
      </c>
      <c r="B92" s="490" t="s">
        <v>240</v>
      </c>
      <c r="C92" s="458" t="s">
        <v>294</v>
      </c>
      <c r="D92" s="458">
        <v>1</v>
      </c>
      <c r="E92" s="461"/>
      <c r="F92" s="840">
        <f>D92*E92</f>
        <v>0</v>
      </c>
    </row>
    <row r="93" spans="1:6" x14ac:dyDescent="0.25">
      <c r="A93" s="503"/>
      <c r="B93" s="490"/>
      <c r="C93" s="458"/>
      <c r="D93" s="458"/>
      <c r="E93" s="461"/>
      <c r="F93" s="840"/>
    </row>
    <row r="94" spans="1:6" ht="13" thickBot="1" x14ac:dyDescent="0.3">
      <c r="A94" s="466"/>
      <c r="B94" s="467"/>
      <c r="C94" s="468"/>
      <c r="D94" s="468" t="s">
        <v>119</v>
      </c>
      <c r="E94" s="469"/>
      <c r="F94" s="842">
        <f>SUM(F53:F93)</f>
        <v>0</v>
      </c>
    </row>
    <row r="95" spans="1:6" ht="26.5" thickBot="1" x14ac:dyDescent="0.3">
      <c r="A95" s="800" t="s">
        <v>72</v>
      </c>
      <c r="B95" s="801" t="s">
        <v>73</v>
      </c>
      <c r="C95" s="801" t="s">
        <v>74</v>
      </c>
      <c r="D95" s="801" t="s">
        <v>75</v>
      </c>
      <c r="E95" s="802" t="s">
        <v>1440</v>
      </c>
      <c r="F95" s="803" t="s">
        <v>1441</v>
      </c>
    </row>
    <row r="96" spans="1:6" ht="13" x14ac:dyDescent="0.3">
      <c r="A96" s="453"/>
      <c r="B96" s="362" t="s">
        <v>86</v>
      </c>
      <c r="C96" s="487"/>
      <c r="D96" s="487"/>
      <c r="E96" s="461"/>
      <c r="F96" s="840"/>
    </row>
    <row r="97" spans="1:6" x14ac:dyDescent="0.25">
      <c r="A97" s="453"/>
      <c r="B97" s="488"/>
      <c r="C97" s="487"/>
      <c r="D97" s="487"/>
      <c r="E97" s="461"/>
      <c r="F97" s="840"/>
    </row>
    <row r="98" spans="1:6" ht="50" x14ac:dyDescent="0.25">
      <c r="A98" s="453"/>
      <c r="B98" s="339" t="s">
        <v>710</v>
      </c>
      <c r="C98" s="487"/>
      <c r="D98" s="487"/>
      <c r="E98" s="461"/>
      <c r="F98" s="840"/>
    </row>
    <row r="99" spans="1:6" x14ac:dyDescent="0.25">
      <c r="A99" s="453"/>
      <c r="B99" s="339"/>
      <c r="C99" s="487"/>
      <c r="D99" s="487"/>
      <c r="E99" s="461"/>
      <c r="F99" s="840"/>
    </row>
    <row r="100" spans="1:6" x14ac:dyDescent="0.25">
      <c r="A100" s="453" t="s">
        <v>191</v>
      </c>
      <c r="B100" s="490" t="s">
        <v>21</v>
      </c>
      <c r="C100" s="458" t="s">
        <v>294</v>
      </c>
      <c r="D100" s="458">
        <v>2</v>
      </c>
      <c r="E100" s="461"/>
      <c r="F100" s="840">
        <f>D100*E100</f>
        <v>0</v>
      </c>
    </row>
    <row r="101" spans="1:6" x14ac:dyDescent="0.25">
      <c r="A101" s="453"/>
      <c r="B101" s="339"/>
      <c r="C101" s="487"/>
      <c r="D101" s="487"/>
      <c r="E101" s="461"/>
      <c r="F101" s="840"/>
    </row>
    <row r="102" spans="1:6" ht="13" x14ac:dyDescent="0.25">
      <c r="A102" s="453"/>
      <c r="B102" s="311" t="s">
        <v>163</v>
      </c>
      <c r="C102" s="458"/>
      <c r="D102" s="458"/>
      <c r="E102" s="461"/>
      <c r="F102" s="840"/>
    </row>
    <row r="103" spans="1:6" ht="13" x14ac:dyDescent="0.25">
      <c r="A103" s="453"/>
      <c r="B103" s="311"/>
      <c r="C103" s="458"/>
      <c r="D103" s="458"/>
      <c r="E103" s="461"/>
      <c r="F103" s="840"/>
    </row>
    <row r="104" spans="1:6" ht="25" x14ac:dyDescent="0.25">
      <c r="A104" s="453"/>
      <c r="B104" s="339" t="s">
        <v>0</v>
      </c>
      <c r="C104" s="458"/>
      <c r="D104" s="458"/>
      <c r="E104" s="461"/>
      <c r="F104" s="840"/>
    </row>
    <row r="105" spans="1:6" x14ac:dyDescent="0.25">
      <c r="A105" s="453"/>
      <c r="B105" s="304"/>
      <c r="C105" s="458"/>
      <c r="D105" s="458"/>
      <c r="E105" s="461"/>
      <c r="F105" s="840"/>
    </row>
    <row r="106" spans="1:6" x14ac:dyDescent="0.25">
      <c r="A106" s="453" t="s">
        <v>164</v>
      </c>
      <c r="B106" s="463" t="s">
        <v>21</v>
      </c>
      <c r="C106" s="458" t="s">
        <v>294</v>
      </c>
      <c r="D106" s="458">
        <v>1</v>
      </c>
      <c r="E106" s="461"/>
      <c r="F106" s="840">
        <f>D106*E106</f>
        <v>0</v>
      </c>
    </row>
    <row r="108" spans="1:6" x14ac:dyDescent="0.25">
      <c r="A108" s="453"/>
      <c r="B108" s="454"/>
      <c r="C108" s="454"/>
      <c r="D108" s="454"/>
      <c r="E108" s="455"/>
      <c r="F108" s="840"/>
    </row>
    <row r="109" spans="1:6" ht="13" x14ac:dyDescent="0.25">
      <c r="A109" s="453"/>
      <c r="B109" s="311" t="s">
        <v>134</v>
      </c>
      <c r="C109" s="458"/>
      <c r="D109" s="458"/>
      <c r="E109" s="464"/>
      <c r="F109" s="840"/>
    </row>
    <row r="110" spans="1:6" ht="13" x14ac:dyDescent="0.25">
      <c r="A110" s="453"/>
      <c r="B110" s="311"/>
      <c r="C110" s="458"/>
      <c r="D110" s="458"/>
      <c r="E110" s="464"/>
      <c r="F110" s="840"/>
    </row>
    <row r="111" spans="1:6" ht="50" x14ac:dyDescent="0.25">
      <c r="A111" s="453"/>
      <c r="B111" s="339" t="s">
        <v>728</v>
      </c>
      <c r="C111" s="458"/>
      <c r="D111" s="458"/>
      <c r="E111" s="464"/>
      <c r="F111" s="840"/>
    </row>
    <row r="112" spans="1:6" x14ac:dyDescent="0.25">
      <c r="A112" s="453"/>
      <c r="B112" s="304"/>
      <c r="C112" s="458"/>
      <c r="D112" s="458"/>
      <c r="E112" s="464"/>
      <c r="F112" s="840"/>
    </row>
    <row r="113" spans="1:6" ht="25" x14ac:dyDescent="0.25">
      <c r="A113" s="453" t="s">
        <v>668</v>
      </c>
      <c r="B113" s="463" t="s">
        <v>200</v>
      </c>
      <c r="C113" s="458" t="s">
        <v>294</v>
      </c>
      <c r="D113" s="458">
        <v>1</v>
      </c>
      <c r="E113" s="461"/>
      <c r="F113" s="840">
        <f t="shared" ref="F113:F125" si="0">D113*E113</f>
        <v>0</v>
      </c>
    </row>
    <row r="114" spans="1:6" x14ac:dyDescent="0.25">
      <c r="A114" s="453"/>
      <c r="B114" s="454"/>
      <c r="C114" s="454"/>
      <c r="D114" s="454"/>
      <c r="E114" s="461"/>
      <c r="F114" s="840"/>
    </row>
    <row r="115" spans="1:6" ht="50" x14ac:dyDescent="0.25">
      <c r="A115" s="453"/>
      <c r="B115" s="339" t="s">
        <v>201</v>
      </c>
      <c r="C115" s="458"/>
      <c r="D115" s="458"/>
      <c r="E115" s="461"/>
      <c r="F115" s="840"/>
    </row>
    <row r="116" spans="1:6" x14ac:dyDescent="0.25">
      <c r="A116" s="453"/>
      <c r="B116" s="304"/>
      <c r="C116" s="458"/>
      <c r="D116" s="458"/>
      <c r="E116" s="461"/>
      <c r="F116" s="840"/>
    </row>
    <row r="117" spans="1:6" ht="25" x14ac:dyDescent="0.25">
      <c r="A117" s="453" t="s">
        <v>136</v>
      </c>
      <c r="B117" s="463" t="s">
        <v>200</v>
      </c>
      <c r="C117" s="458" t="s">
        <v>294</v>
      </c>
      <c r="D117" s="458">
        <v>1</v>
      </c>
      <c r="E117" s="461"/>
      <c r="F117" s="840">
        <f t="shared" si="0"/>
        <v>0</v>
      </c>
    </row>
    <row r="118" spans="1:6" x14ac:dyDescent="0.25">
      <c r="A118" s="453" t="s">
        <v>62</v>
      </c>
      <c r="B118" s="463" t="s">
        <v>1618</v>
      </c>
      <c r="C118" s="458" t="s">
        <v>294</v>
      </c>
      <c r="D118" s="458">
        <v>3</v>
      </c>
      <c r="E118" s="461"/>
      <c r="F118" s="840">
        <f t="shared" si="0"/>
        <v>0</v>
      </c>
    </row>
    <row r="119" spans="1:6" x14ac:dyDescent="0.25">
      <c r="A119" s="453"/>
      <c r="B119" s="463"/>
      <c r="C119" s="458"/>
      <c r="D119" s="458"/>
      <c r="E119" s="461"/>
      <c r="F119" s="840"/>
    </row>
    <row r="120" spans="1:6" x14ac:dyDescent="0.25">
      <c r="A120" s="453"/>
      <c r="B120" s="463"/>
      <c r="C120" s="458"/>
      <c r="D120" s="458"/>
      <c r="E120" s="461"/>
      <c r="F120" s="840"/>
    </row>
    <row r="121" spans="1:6" ht="13" x14ac:dyDescent="0.25">
      <c r="A121" s="453"/>
      <c r="B121" s="295" t="s">
        <v>76</v>
      </c>
      <c r="C121" s="458"/>
      <c r="D121" s="458"/>
      <c r="E121" s="461"/>
      <c r="F121" s="840"/>
    </row>
    <row r="122" spans="1:6" x14ac:dyDescent="0.25">
      <c r="A122" s="453"/>
      <c r="B122" s="304"/>
      <c r="C122" s="458"/>
      <c r="D122" s="458"/>
      <c r="E122" s="461"/>
      <c r="F122" s="840"/>
    </row>
    <row r="123" spans="1:6" ht="50" x14ac:dyDescent="0.25">
      <c r="A123" s="453"/>
      <c r="B123" s="339" t="s">
        <v>65</v>
      </c>
      <c r="C123" s="458"/>
      <c r="D123" s="458"/>
      <c r="E123" s="461"/>
      <c r="F123" s="840"/>
    </row>
    <row r="124" spans="1:6" x14ac:dyDescent="0.25">
      <c r="A124" s="453"/>
      <c r="B124" s="454"/>
      <c r="C124" s="458"/>
      <c r="D124" s="458"/>
      <c r="E124" s="461"/>
      <c r="F124" s="840"/>
    </row>
    <row r="125" spans="1:6" x14ac:dyDescent="0.25">
      <c r="A125" s="453" t="s">
        <v>165</v>
      </c>
      <c r="B125" s="454" t="s">
        <v>21</v>
      </c>
      <c r="C125" s="458" t="s">
        <v>294</v>
      </c>
      <c r="D125" s="458">
        <v>3</v>
      </c>
      <c r="E125" s="461"/>
      <c r="F125" s="840">
        <f t="shared" si="0"/>
        <v>0</v>
      </c>
    </row>
    <row r="126" spans="1:6" x14ac:dyDescent="0.25">
      <c r="A126" s="453"/>
      <c r="B126" s="463"/>
      <c r="C126" s="458"/>
      <c r="D126" s="458"/>
      <c r="E126" s="461"/>
      <c r="F126" s="840"/>
    </row>
    <row r="127" spans="1:6" s="1" customFormat="1" ht="13" x14ac:dyDescent="0.2">
      <c r="A127" s="453"/>
      <c r="B127" s="311" t="s">
        <v>731</v>
      </c>
      <c r="C127" s="458"/>
      <c r="D127" s="458"/>
      <c r="E127" s="473"/>
      <c r="F127" s="840"/>
    </row>
    <row r="128" spans="1:6" s="1" customFormat="1" ht="13" x14ac:dyDescent="0.2">
      <c r="A128" s="453"/>
      <c r="B128" s="311"/>
      <c r="C128" s="458"/>
      <c r="D128" s="458"/>
      <c r="E128" s="473"/>
      <c r="F128" s="840"/>
    </row>
    <row r="129" spans="1:6" s="1" customFormat="1" ht="127" x14ac:dyDescent="0.2">
      <c r="A129" s="453" t="s">
        <v>1364</v>
      </c>
      <c r="B129" s="490" t="s">
        <v>1498</v>
      </c>
      <c r="C129" s="508" t="s">
        <v>67</v>
      </c>
      <c r="D129" s="508">
        <v>1</v>
      </c>
      <c r="E129" s="969"/>
      <c r="F129" s="970">
        <f>D129*E129</f>
        <v>0</v>
      </c>
    </row>
    <row r="130" spans="1:6" s="1" customFormat="1" ht="13" x14ac:dyDescent="0.2">
      <c r="A130" s="453"/>
      <c r="B130" s="311"/>
      <c r="C130" s="508"/>
      <c r="D130" s="508"/>
      <c r="E130" s="969"/>
      <c r="F130" s="970"/>
    </row>
    <row r="131" spans="1:6" s="1" customFormat="1" ht="37.5" x14ac:dyDescent="0.2">
      <c r="A131" s="510" t="s">
        <v>1365</v>
      </c>
      <c r="B131" s="454" t="s">
        <v>1366</v>
      </c>
      <c r="C131" s="508" t="s">
        <v>67</v>
      </c>
      <c r="D131" s="508">
        <v>1</v>
      </c>
      <c r="E131" s="969"/>
      <c r="F131" s="970">
        <f>D131*E131</f>
        <v>0</v>
      </c>
    </row>
    <row r="132" spans="1:6" s="1" customFormat="1" ht="13" thickBot="1" x14ac:dyDescent="0.3">
      <c r="A132" s="466"/>
      <c r="B132" s="467"/>
      <c r="C132" s="468"/>
      <c r="D132" s="468" t="s">
        <v>119</v>
      </c>
      <c r="E132" s="469"/>
      <c r="F132" s="842">
        <f>SUM(F99:F131)</f>
        <v>0</v>
      </c>
    </row>
    <row r="133" spans="1:6" ht="26.5" thickBot="1" x14ac:dyDescent="0.3">
      <c r="A133" s="800" t="s">
        <v>72</v>
      </c>
      <c r="B133" s="801" t="s">
        <v>73</v>
      </c>
      <c r="C133" s="801" t="s">
        <v>74</v>
      </c>
      <c r="D133" s="801" t="s">
        <v>75</v>
      </c>
      <c r="E133" s="802" t="s">
        <v>1440</v>
      </c>
      <c r="F133" s="803" t="s">
        <v>1441</v>
      </c>
    </row>
    <row r="134" spans="1:6" ht="13" x14ac:dyDescent="0.3">
      <c r="A134" s="306"/>
      <c r="B134" s="307"/>
      <c r="C134" s="307"/>
      <c r="D134" s="307"/>
      <c r="E134" s="499"/>
      <c r="F134" s="845"/>
    </row>
    <row r="135" spans="1:6" x14ac:dyDescent="0.25">
      <c r="A135" s="453"/>
      <c r="B135" s="454" t="s">
        <v>88</v>
      </c>
      <c r="C135" s="458"/>
      <c r="D135" s="458"/>
      <c r="E135" s="473"/>
      <c r="F135" s="840"/>
    </row>
    <row r="136" spans="1:6" ht="13" x14ac:dyDescent="0.25">
      <c r="A136" s="329"/>
      <c r="B136" s="330"/>
      <c r="C136" s="458"/>
      <c r="D136" s="458"/>
      <c r="E136" s="473"/>
      <c r="F136" s="840"/>
    </row>
    <row r="137" spans="1:6" x14ac:dyDescent="0.25">
      <c r="A137" s="453"/>
      <c r="B137" s="454" t="s">
        <v>1619</v>
      </c>
      <c r="C137" s="458"/>
      <c r="D137" s="458"/>
      <c r="E137" s="473"/>
      <c r="F137" s="840">
        <f>F44</f>
        <v>0</v>
      </c>
    </row>
    <row r="138" spans="1:6" ht="13" x14ac:dyDescent="0.3">
      <c r="A138" s="306"/>
      <c r="B138" s="307"/>
      <c r="C138" s="307"/>
      <c r="D138" s="307"/>
      <c r="E138" s="499"/>
      <c r="F138" s="845"/>
    </row>
    <row r="139" spans="1:6" x14ac:dyDescent="0.25">
      <c r="A139" s="453"/>
      <c r="B139" s="454" t="s">
        <v>1113</v>
      </c>
      <c r="C139" s="458"/>
      <c r="D139" s="458"/>
      <c r="E139" s="473"/>
      <c r="F139" s="840">
        <f>F94</f>
        <v>0</v>
      </c>
    </row>
    <row r="140" spans="1:6" x14ac:dyDescent="0.25">
      <c r="A140" s="453"/>
      <c r="B140" s="454"/>
      <c r="C140" s="458"/>
      <c r="D140" s="458"/>
      <c r="E140" s="473"/>
      <c r="F140" s="840"/>
    </row>
    <row r="141" spans="1:6" x14ac:dyDescent="0.25">
      <c r="A141" s="453"/>
      <c r="B141" s="454" t="s">
        <v>1114</v>
      </c>
      <c r="C141" s="458"/>
      <c r="D141" s="458"/>
      <c r="E141" s="473"/>
      <c r="F141" s="840">
        <f>F132</f>
        <v>0</v>
      </c>
    </row>
    <row r="142" spans="1:6" x14ac:dyDescent="0.25">
      <c r="A142" s="453"/>
      <c r="B142" s="454"/>
      <c r="C142" s="458"/>
      <c r="D142" s="458"/>
      <c r="E142" s="473"/>
      <c r="F142" s="840"/>
    </row>
    <row r="143" spans="1:6" x14ac:dyDescent="0.25">
      <c r="A143" s="453"/>
      <c r="B143" s="454"/>
      <c r="C143" s="458"/>
      <c r="D143" s="458"/>
      <c r="E143" s="473"/>
      <c r="F143" s="840"/>
    </row>
    <row r="144" spans="1:6" ht="13" x14ac:dyDescent="0.25">
      <c r="A144" s="453"/>
      <c r="B144" s="295"/>
      <c r="C144" s="458"/>
      <c r="D144" s="458"/>
      <c r="E144" s="473"/>
      <c r="F144" s="840"/>
    </row>
    <row r="145" spans="1:6" x14ac:dyDescent="0.25">
      <c r="A145" s="453"/>
      <c r="B145" s="454"/>
      <c r="C145" s="458"/>
      <c r="D145" s="458"/>
      <c r="E145" s="473"/>
      <c r="F145" s="840"/>
    </row>
    <row r="146" spans="1:6" x14ac:dyDescent="0.25">
      <c r="A146" s="453"/>
      <c r="B146" s="304"/>
      <c r="C146" s="458"/>
      <c r="D146" s="458"/>
      <c r="E146" s="473"/>
      <c r="F146" s="840"/>
    </row>
    <row r="147" spans="1:6" x14ac:dyDescent="0.25">
      <c r="A147" s="453"/>
      <c r="B147" s="454"/>
      <c r="C147" s="458"/>
      <c r="D147" s="458"/>
      <c r="E147" s="473"/>
      <c r="F147" s="840"/>
    </row>
    <row r="148" spans="1:6" x14ac:dyDescent="0.25">
      <c r="A148" s="453"/>
      <c r="B148" s="454"/>
      <c r="C148" s="458"/>
      <c r="D148" s="458"/>
      <c r="E148" s="473"/>
      <c r="F148" s="840"/>
    </row>
    <row r="149" spans="1:6" x14ac:dyDescent="0.25">
      <c r="A149" s="453"/>
      <c r="B149" s="454"/>
      <c r="C149" s="458"/>
      <c r="D149" s="458"/>
      <c r="E149" s="473"/>
      <c r="F149" s="840"/>
    </row>
    <row r="150" spans="1:6" x14ac:dyDescent="0.25">
      <c r="A150" s="453"/>
      <c r="B150" s="304"/>
      <c r="C150" s="458"/>
      <c r="D150" s="458"/>
      <c r="E150" s="473"/>
      <c r="F150" s="840"/>
    </row>
    <row r="151" spans="1:6" x14ac:dyDescent="0.25">
      <c r="A151" s="453"/>
      <c r="B151" s="454"/>
      <c r="C151" s="458"/>
      <c r="D151" s="458"/>
      <c r="E151" s="473"/>
      <c r="F151" s="840"/>
    </row>
    <row r="152" spans="1:6" x14ac:dyDescent="0.25">
      <c r="A152" s="453"/>
      <c r="B152" s="454"/>
      <c r="C152" s="458"/>
      <c r="D152" s="458"/>
      <c r="E152" s="473"/>
      <c r="F152" s="840"/>
    </row>
    <row r="153" spans="1:6" x14ac:dyDescent="0.25">
      <c r="A153" s="453"/>
      <c r="B153" s="454"/>
      <c r="C153" s="458"/>
      <c r="D153" s="458"/>
      <c r="E153" s="473"/>
      <c r="F153" s="840"/>
    </row>
    <row r="154" spans="1:6" ht="13" x14ac:dyDescent="0.25">
      <c r="A154" s="453"/>
      <c r="B154" s="295"/>
      <c r="C154" s="458"/>
      <c r="D154" s="458"/>
      <c r="E154" s="473"/>
      <c r="F154" s="840"/>
    </row>
    <row r="155" spans="1:6" x14ac:dyDescent="0.25">
      <c r="A155" s="453"/>
      <c r="B155" s="454"/>
      <c r="C155" s="458"/>
      <c r="D155" s="458"/>
      <c r="E155" s="473"/>
      <c r="F155" s="840"/>
    </row>
    <row r="156" spans="1:6" x14ac:dyDescent="0.25">
      <c r="A156" s="453"/>
      <c r="B156" s="304"/>
      <c r="C156" s="458"/>
      <c r="D156" s="458"/>
      <c r="E156" s="473"/>
      <c r="F156" s="840"/>
    </row>
    <row r="157" spans="1:6" x14ac:dyDescent="0.25">
      <c r="A157" s="453"/>
      <c r="B157" s="454"/>
      <c r="C157" s="458"/>
      <c r="D157" s="458"/>
      <c r="E157" s="473"/>
      <c r="F157" s="840"/>
    </row>
    <row r="158" spans="1:6" x14ac:dyDescent="0.25">
      <c r="A158" s="453"/>
      <c r="B158" s="454"/>
      <c r="C158" s="458"/>
      <c r="D158" s="458"/>
      <c r="E158" s="473"/>
      <c r="F158" s="840"/>
    </row>
    <row r="159" spans="1:6" x14ac:dyDescent="0.25">
      <c r="A159" s="453"/>
      <c r="B159" s="454"/>
      <c r="C159" s="458"/>
      <c r="D159" s="458"/>
      <c r="E159" s="473"/>
      <c r="F159" s="840"/>
    </row>
    <row r="160" spans="1:6" ht="13" x14ac:dyDescent="0.25">
      <c r="A160" s="329"/>
      <c r="B160" s="330"/>
      <c r="C160" s="458"/>
      <c r="D160" s="458"/>
      <c r="E160" s="473"/>
      <c r="F160" s="840"/>
    </row>
    <row r="161" spans="1:6" ht="13" x14ac:dyDescent="0.25">
      <c r="A161" s="329"/>
      <c r="B161" s="330"/>
      <c r="C161" s="458"/>
      <c r="D161" s="458"/>
      <c r="E161" s="473"/>
      <c r="F161" s="840"/>
    </row>
    <row r="162" spans="1:6" x14ac:dyDescent="0.25">
      <c r="A162" s="503"/>
      <c r="B162" s="490"/>
      <c r="C162" s="458"/>
      <c r="D162" s="458"/>
      <c r="E162" s="473"/>
      <c r="F162" s="840"/>
    </row>
    <row r="163" spans="1:6" x14ac:dyDescent="0.25">
      <c r="A163" s="503"/>
      <c r="B163" s="490"/>
      <c r="C163" s="458"/>
      <c r="D163" s="458"/>
      <c r="E163" s="473"/>
      <c r="F163" s="840"/>
    </row>
    <row r="164" spans="1:6" x14ac:dyDescent="0.25">
      <c r="A164" s="503"/>
      <c r="B164" s="498"/>
      <c r="C164" s="458"/>
      <c r="D164" s="458"/>
      <c r="E164" s="473"/>
      <c r="F164" s="840"/>
    </row>
    <row r="165" spans="1:6" ht="13" x14ac:dyDescent="0.25">
      <c r="A165" s="453"/>
      <c r="B165" s="311"/>
      <c r="C165" s="458"/>
      <c r="D165" s="458"/>
      <c r="E165" s="473"/>
      <c r="F165" s="840"/>
    </row>
    <row r="166" spans="1:6" x14ac:dyDescent="0.25">
      <c r="A166" s="453"/>
      <c r="B166" s="463"/>
      <c r="C166" s="458"/>
      <c r="D166" s="458"/>
      <c r="E166" s="473"/>
      <c r="F166" s="840"/>
    </row>
    <row r="167" spans="1:6" x14ac:dyDescent="0.25">
      <c r="A167" s="453"/>
      <c r="B167" s="463"/>
      <c r="C167" s="458"/>
      <c r="D167" s="458"/>
      <c r="E167" s="473"/>
      <c r="F167" s="840"/>
    </row>
    <row r="168" spans="1:6" x14ac:dyDescent="0.25">
      <c r="A168" s="453"/>
      <c r="B168" s="463"/>
      <c r="C168" s="458"/>
      <c r="D168" s="458"/>
      <c r="E168" s="473"/>
      <c r="F168" s="840"/>
    </row>
    <row r="169" spans="1:6" x14ac:dyDescent="0.25">
      <c r="A169" s="453"/>
      <c r="B169" s="463"/>
      <c r="C169" s="458"/>
      <c r="D169" s="458"/>
      <c r="E169" s="473"/>
      <c r="F169" s="840"/>
    </row>
    <row r="170" spans="1:6" x14ac:dyDescent="0.25">
      <c r="A170" s="453"/>
      <c r="B170" s="463"/>
      <c r="C170" s="458"/>
      <c r="D170" s="458"/>
      <c r="E170" s="473"/>
      <c r="F170" s="840"/>
    </row>
    <row r="171" spans="1:6" x14ac:dyDescent="0.25">
      <c r="A171" s="453"/>
      <c r="B171" s="463"/>
      <c r="C171" s="458"/>
      <c r="D171" s="458"/>
      <c r="E171" s="473"/>
      <c r="F171" s="840"/>
    </row>
    <row r="172" spans="1:6" x14ac:dyDescent="0.25">
      <c r="A172" s="453"/>
      <c r="B172" s="463"/>
      <c r="C172" s="458"/>
      <c r="D172" s="458"/>
      <c r="E172" s="473"/>
      <c r="F172" s="840"/>
    </row>
    <row r="173" spans="1:6" x14ac:dyDescent="0.25">
      <c r="A173" s="453"/>
      <c r="B173" s="463"/>
      <c r="C173" s="458"/>
      <c r="D173" s="458"/>
      <c r="E173" s="473"/>
      <c r="F173" s="840"/>
    </row>
    <row r="174" spans="1:6" x14ac:dyDescent="0.25">
      <c r="A174" s="453"/>
      <c r="B174" s="463"/>
      <c r="C174" s="458"/>
      <c r="D174" s="458"/>
      <c r="E174" s="473"/>
      <c r="F174" s="840"/>
    </row>
    <row r="175" spans="1:6" x14ac:dyDescent="0.25">
      <c r="A175" s="453"/>
      <c r="B175" s="463"/>
      <c r="C175" s="458"/>
      <c r="D175" s="458"/>
      <c r="E175" s="473"/>
      <c r="F175" s="840"/>
    </row>
    <row r="176" spans="1:6" ht="13" x14ac:dyDescent="0.25">
      <c r="A176" s="453"/>
      <c r="B176" s="311"/>
      <c r="C176" s="458"/>
      <c r="D176" s="458"/>
      <c r="E176" s="473"/>
      <c r="F176" s="840"/>
    </row>
    <row r="177" spans="1:6" x14ac:dyDescent="0.25">
      <c r="A177" s="453"/>
      <c r="B177" s="463"/>
      <c r="C177" s="458"/>
      <c r="D177" s="458"/>
      <c r="E177" s="473"/>
      <c r="F177" s="840"/>
    </row>
    <row r="178" spans="1:6" x14ac:dyDescent="0.25">
      <c r="A178" s="453"/>
      <c r="B178" s="463"/>
      <c r="C178" s="454"/>
      <c r="D178" s="458"/>
      <c r="E178" s="473"/>
      <c r="F178" s="840"/>
    </row>
    <row r="179" spans="1:6" x14ac:dyDescent="0.25">
      <c r="A179" s="510"/>
      <c r="B179" s="488"/>
      <c r="C179" s="487"/>
      <c r="D179" s="487"/>
      <c r="E179" s="511"/>
      <c r="F179" s="841"/>
    </row>
    <row r="180" spans="1:6" ht="13" thickBot="1" x14ac:dyDescent="0.3">
      <c r="A180" s="466"/>
      <c r="B180" s="467"/>
      <c r="C180" s="468"/>
      <c r="D180" s="468" t="s">
        <v>89</v>
      </c>
      <c r="E180" s="469"/>
      <c r="F180" s="842">
        <f>SUM(F137:F179)</f>
        <v>0</v>
      </c>
    </row>
    <row r="181" spans="1:6" x14ac:dyDescent="0.25">
      <c r="A181" s="2"/>
      <c r="B181" s="1"/>
      <c r="C181" s="4"/>
      <c r="D181" s="4"/>
      <c r="E181" s="8"/>
      <c r="F181" s="851"/>
    </row>
    <row r="182" spans="1:6" x14ac:dyDescent="0.25">
      <c r="F182" s="697"/>
    </row>
    <row r="183" spans="1:6" x14ac:dyDescent="0.25">
      <c r="F183" s="697"/>
    </row>
    <row r="184" spans="1:6" x14ac:dyDescent="0.25">
      <c r="F184" s="697"/>
    </row>
    <row r="185" spans="1:6" x14ac:dyDescent="0.25">
      <c r="F185" s="697"/>
    </row>
    <row r="186" spans="1:6" x14ac:dyDescent="0.25">
      <c r="F186" s="697"/>
    </row>
    <row r="187" spans="1:6" x14ac:dyDescent="0.25">
      <c r="F187" s="697"/>
    </row>
    <row r="188" spans="1:6" x14ac:dyDescent="0.25">
      <c r="F188" s="697"/>
    </row>
  </sheetData>
  <mergeCells count="2">
    <mergeCell ref="A1:F1"/>
    <mergeCell ref="A2:F2"/>
  </mergeCells>
  <pageMargins left="0.74803149606299213" right="0.74803149606299213" top="0.98425196850393704" bottom="0.98425196850393704" header="0.51181102362204722" footer="0.51181102362204722"/>
  <pageSetup paperSize="9" scale="80" orientation="portrait" r:id="rId1"/>
  <headerFooter alignWithMargins="0">
    <oddFooter>Page &amp;P of &amp;N</oddFooter>
  </headerFooter>
  <rowBreaks count="3" manualBreakCount="3">
    <brk id="44" max="16383" man="1"/>
    <brk id="95" max="16383" man="1"/>
    <brk id="13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8"/>
  <sheetViews>
    <sheetView view="pageBreakPreview" topLeftCell="A30" zoomScaleNormal="100" zoomScaleSheetLayoutView="100" workbookViewId="0">
      <selection activeCell="E308" sqref="E308:E320"/>
    </sheetView>
  </sheetViews>
  <sheetFormatPr defaultRowHeight="12.5" x14ac:dyDescent="0.25"/>
  <cols>
    <col min="1" max="1" width="8.08984375" style="5" customWidth="1"/>
    <col min="2" max="2" width="32" customWidth="1"/>
    <col min="3" max="3" width="6.453125" customWidth="1"/>
    <col min="4" max="4" width="9.54296875" customWidth="1"/>
    <col min="5" max="5" width="11.90625" style="7" customWidth="1"/>
    <col min="6" max="6" width="18.36328125" style="911" customWidth="1"/>
    <col min="9" max="9" width="14" bestFit="1"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444" t="s">
        <v>1419</v>
      </c>
      <c r="B3" s="445"/>
      <c r="C3" s="448"/>
      <c r="D3" s="448"/>
      <c r="E3" s="449"/>
      <c r="F3" s="914"/>
    </row>
    <row r="4" spans="1:6" ht="13" x14ac:dyDescent="0.3">
      <c r="A4" s="444"/>
      <c r="B4" s="445"/>
      <c r="C4" s="448"/>
      <c r="D4" s="448"/>
      <c r="E4" s="449"/>
      <c r="F4" s="914"/>
    </row>
    <row r="5" spans="1:6" ht="13" x14ac:dyDescent="0.3">
      <c r="A5" s="444" t="s">
        <v>1516</v>
      </c>
      <c r="B5" s="445"/>
      <c r="C5" s="448"/>
      <c r="D5" s="448"/>
      <c r="E5" s="449"/>
      <c r="F5" s="914"/>
    </row>
    <row r="6" spans="1:6" ht="13" thickBot="1" x14ac:dyDescent="0.3">
      <c r="A6" s="492"/>
      <c r="B6" s="445"/>
      <c r="C6" s="448"/>
      <c r="D6" s="448"/>
      <c r="E6" s="449"/>
      <c r="F6" s="914"/>
    </row>
    <row r="7" spans="1:6" ht="13" x14ac:dyDescent="0.3">
      <c r="A7" s="493" t="s">
        <v>72</v>
      </c>
      <c r="B7" s="494" t="s">
        <v>73</v>
      </c>
      <c r="C7" s="494" t="s">
        <v>74</v>
      </c>
      <c r="D7" s="494" t="s">
        <v>75</v>
      </c>
      <c r="E7" s="495" t="s">
        <v>90</v>
      </c>
      <c r="F7" s="915" t="s">
        <v>91</v>
      </c>
    </row>
    <row r="8" spans="1:6" x14ac:dyDescent="0.25">
      <c r="A8" s="453"/>
      <c r="B8" s="454"/>
      <c r="C8" s="454"/>
      <c r="D8" s="454"/>
      <c r="E8" s="455"/>
      <c r="F8" s="916"/>
    </row>
    <row r="9" spans="1:6" ht="13" x14ac:dyDescent="0.25">
      <c r="A9" s="453"/>
      <c r="B9" s="295" t="s">
        <v>92</v>
      </c>
      <c r="C9" s="458"/>
      <c r="D9" s="458"/>
      <c r="E9" s="464"/>
      <c r="F9" s="916"/>
    </row>
    <row r="10" spans="1:6" ht="37.5" x14ac:dyDescent="0.25">
      <c r="A10" s="453"/>
      <c r="B10" s="457" t="s">
        <v>1521</v>
      </c>
      <c r="C10" s="496"/>
      <c r="D10" s="458"/>
      <c r="E10" s="464"/>
      <c r="F10" s="916"/>
    </row>
    <row r="11" spans="1:6" x14ac:dyDescent="0.25">
      <c r="A11" s="453"/>
      <c r="B11" s="454"/>
      <c r="C11" s="458"/>
      <c r="D11" s="458"/>
      <c r="E11" s="464"/>
      <c r="F11" s="916"/>
    </row>
    <row r="12" spans="1:6" ht="13" x14ac:dyDescent="0.25">
      <c r="A12" s="453"/>
      <c r="B12" s="295" t="s">
        <v>117</v>
      </c>
      <c r="C12" s="458"/>
      <c r="D12" s="458"/>
      <c r="E12" s="464"/>
      <c r="F12" s="916"/>
    </row>
    <row r="13" spans="1:6" x14ac:dyDescent="0.25">
      <c r="A13" s="453"/>
      <c r="B13" s="454"/>
      <c r="C13" s="458"/>
      <c r="D13" s="458"/>
      <c r="E13" s="464"/>
      <c r="F13" s="916"/>
    </row>
    <row r="14" spans="1:6" ht="50" x14ac:dyDescent="0.25">
      <c r="A14" s="453"/>
      <c r="B14" s="304" t="s">
        <v>23</v>
      </c>
      <c r="C14" s="458"/>
      <c r="D14" s="458"/>
      <c r="E14" s="464"/>
      <c r="F14" s="916"/>
    </row>
    <row r="15" spans="1:6" x14ac:dyDescent="0.25">
      <c r="A15" s="453"/>
      <c r="B15" s="454"/>
      <c r="C15" s="458"/>
      <c r="D15" s="458"/>
      <c r="E15" s="464"/>
      <c r="F15" s="916"/>
    </row>
    <row r="16" spans="1:6" x14ac:dyDescent="0.25">
      <c r="A16" s="453" t="s">
        <v>168</v>
      </c>
      <c r="B16" s="454" t="s">
        <v>313</v>
      </c>
      <c r="C16" s="458" t="s">
        <v>87</v>
      </c>
      <c r="D16" s="458">
        <v>100</v>
      </c>
      <c r="E16" s="917"/>
      <c r="F16" s="916">
        <f>D16*E16</f>
        <v>0</v>
      </c>
    </row>
    <row r="17" spans="1:9" x14ac:dyDescent="0.25">
      <c r="A17" s="453"/>
      <c r="B17" s="454"/>
      <c r="C17" s="458"/>
      <c r="D17" s="458"/>
      <c r="E17" s="464"/>
      <c r="F17" s="916">
        <f t="shared" ref="F17:F42" si="0">D17*E17</f>
        <v>0</v>
      </c>
    </row>
    <row r="18" spans="1:9" ht="37.5" x14ac:dyDescent="0.25">
      <c r="A18" s="453"/>
      <c r="B18" s="304" t="s">
        <v>144</v>
      </c>
      <c r="C18" s="458"/>
      <c r="D18" s="458"/>
      <c r="E18" s="464"/>
      <c r="F18" s="916">
        <f t="shared" si="0"/>
        <v>0</v>
      </c>
    </row>
    <row r="19" spans="1:9" x14ac:dyDescent="0.25">
      <c r="A19" s="453"/>
      <c r="B19" s="454"/>
      <c r="C19" s="458"/>
      <c r="D19" s="458"/>
      <c r="E19" s="464"/>
      <c r="F19" s="916">
        <f t="shared" si="0"/>
        <v>0</v>
      </c>
    </row>
    <row r="20" spans="1:9" x14ac:dyDescent="0.25">
      <c r="A20" s="453" t="s">
        <v>314</v>
      </c>
      <c r="B20" s="454" t="s">
        <v>315</v>
      </c>
      <c r="C20" s="458" t="s">
        <v>87</v>
      </c>
      <c r="D20" s="458">
        <v>150</v>
      </c>
      <c r="E20" s="917"/>
      <c r="F20" s="916">
        <f t="shared" si="0"/>
        <v>0</v>
      </c>
      <c r="I20" s="32"/>
    </row>
    <row r="21" spans="1:9" x14ac:dyDescent="0.25">
      <c r="A21" s="453"/>
      <c r="B21" s="454"/>
      <c r="C21" s="458"/>
      <c r="D21" s="458"/>
      <c r="E21" s="917"/>
      <c r="F21" s="916"/>
    </row>
    <row r="22" spans="1:9" ht="13" x14ac:dyDescent="0.25">
      <c r="A22" s="453"/>
      <c r="B22" s="295" t="s">
        <v>308</v>
      </c>
      <c r="C22" s="458"/>
      <c r="D22" s="458"/>
      <c r="E22" s="917"/>
      <c r="F22" s="916"/>
    </row>
    <row r="23" spans="1:9" x14ac:dyDescent="0.25">
      <c r="A23" s="453"/>
      <c r="B23" s="454"/>
      <c r="C23" s="458"/>
      <c r="D23" s="458"/>
      <c r="E23" s="917"/>
      <c r="F23" s="916"/>
    </row>
    <row r="24" spans="1:9" ht="25" x14ac:dyDescent="0.25">
      <c r="A24" s="453"/>
      <c r="B24" s="304" t="s">
        <v>317</v>
      </c>
      <c r="C24" s="458"/>
      <c r="D24" s="458"/>
      <c r="E24" s="917"/>
      <c r="F24" s="916"/>
    </row>
    <row r="25" spans="1:9" x14ac:dyDescent="0.25">
      <c r="A25" s="453"/>
      <c r="B25" s="304"/>
      <c r="C25" s="458"/>
      <c r="D25" s="458"/>
      <c r="E25" s="917"/>
      <c r="F25" s="916"/>
    </row>
    <row r="26" spans="1:9" ht="37.5" x14ac:dyDescent="0.25">
      <c r="A26" s="453" t="s">
        <v>318</v>
      </c>
      <c r="B26" s="454" t="s">
        <v>312</v>
      </c>
      <c r="C26" s="458" t="s">
        <v>79</v>
      </c>
      <c r="D26" s="458">
        <v>156</v>
      </c>
      <c r="E26" s="917"/>
      <c r="F26" s="916">
        <f t="shared" si="0"/>
        <v>0</v>
      </c>
    </row>
    <row r="27" spans="1:9" x14ac:dyDescent="0.25">
      <c r="A27" s="453"/>
      <c r="B27" s="454"/>
      <c r="C27" s="458"/>
      <c r="D27" s="458"/>
      <c r="E27" s="917"/>
      <c r="F27" s="916"/>
    </row>
    <row r="28" spans="1:9" ht="25" x14ac:dyDescent="0.25">
      <c r="A28" s="453"/>
      <c r="B28" s="304" t="s">
        <v>309</v>
      </c>
      <c r="C28" s="458"/>
      <c r="D28" s="458"/>
      <c r="E28" s="917"/>
      <c r="F28" s="916"/>
    </row>
    <row r="29" spans="1:9" x14ac:dyDescent="0.25">
      <c r="A29" s="453"/>
      <c r="B29" s="308"/>
      <c r="C29" s="458"/>
      <c r="D29" s="458"/>
      <c r="E29" s="917"/>
      <c r="F29" s="916"/>
    </row>
    <row r="30" spans="1:9" ht="50" x14ac:dyDescent="0.25">
      <c r="A30" s="453" t="s">
        <v>319</v>
      </c>
      <c r="B30" s="454" t="s">
        <v>310</v>
      </c>
      <c r="C30" s="458" t="s">
        <v>432</v>
      </c>
      <c r="D30" s="458">
        <v>120</v>
      </c>
      <c r="E30" s="917"/>
      <c r="F30" s="916">
        <f t="shared" si="0"/>
        <v>0</v>
      </c>
    </row>
    <row r="31" spans="1:9" ht="13" x14ac:dyDescent="0.25">
      <c r="A31" s="453"/>
      <c r="B31" s="295"/>
      <c r="C31" s="458"/>
      <c r="D31" s="458"/>
      <c r="E31" s="917"/>
      <c r="F31" s="916"/>
    </row>
    <row r="32" spans="1:9" ht="13" x14ac:dyDescent="0.25">
      <c r="A32" s="453"/>
      <c r="B32" s="295" t="s">
        <v>120</v>
      </c>
      <c r="C32" s="458"/>
      <c r="D32" s="458"/>
      <c r="E32" s="917"/>
      <c r="F32" s="916"/>
    </row>
    <row r="33" spans="1:6" ht="13" x14ac:dyDescent="0.25">
      <c r="A33" s="453"/>
      <c r="B33" s="295"/>
      <c r="C33" s="458"/>
      <c r="D33" s="458"/>
      <c r="E33" s="917"/>
      <c r="F33" s="916"/>
    </row>
    <row r="34" spans="1:6" ht="37.5" x14ac:dyDescent="0.25">
      <c r="A34" s="453"/>
      <c r="B34" s="304" t="s">
        <v>121</v>
      </c>
      <c r="C34" s="458"/>
      <c r="D34" s="458"/>
      <c r="E34" s="917"/>
      <c r="F34" s="916"/>
    </row>
    <row r="35" spans="1:6" x14ac:dyDescent="0.25">
      <c r="A35" s="453"/>
      <c r="B35" s="304"/>
      <c r="C35" s="458"/>
      <c r="D35" s="458"/>
      <c r="E35" s="917"/>
      <c r="F35" s="916"/>
    </row>
    <row r="36" spans="1:6" x14ac:dyDescent="0.25">
      <c r="A36" s="453" t="s">
        <v>316</v>
      </c>
      <c r="B36" s="454"/>
      <c r="C36" s="458" t="s">
        <v>87</v>
      </c>
      <c r="D36" s="458">
        <v>20.399999999999999</v>
      </c>
      <c r="E36" s="917"/>
      <c r="F36" s="916">
        <f t="shared" si="0"/>
        <v>0</v>
      </c>
    </row>
    <row r="37" spans="1:6" x14ac:dyDescent="0.25">
      <c r="A37" s="453"/>
      <c r="B37" s="454"/>
      <c r="C37" s="458"/>
      <c r="D37" s="458"/>
      <c r="E37" s="917"/>
      <c r="F37" s="916"/>
    </row>
    <row r="38" spans="1:6" ht="13" x14ac:dyDescent="0.3">
      <c r="A38" s="306"/>
      <c r="B38" s="295" t="s">
        <v>36</v>
      </c>
      <c r="C38" s="307"/>
      <c r="D38" s="307"/>
      <c r="E38" s="917"/>
      <c r="F38" s="916"/>
    </row>
    <row r="39" spans="1:6" ht="13" x14ac:dyDescent="0.3">
      <c r="A39" s="306"/>
      <c r="B39" s="308"/>
      <c r="C39" s="307"/>
      <c r="D39" s="307"/>
      <c r="E39" s="917"/>
      <c r="F39" s="916"/>
    </row>
    <row r="40" spans="1:6" ht="37.5" x14ac:dyDescent="0.25">
      <c r="A40" s="453" t="s">
        <v>320</v>
      </c>
      <c r="B40" s="490" t="s">
        <v>180</v>
      </c>
      <c r="C40" s="458" t="s">
        <v>87</v>
      </c>
      <c r="D40" s="460">
        <v>50</v>
      </c>
      <c r="E40" s="917"/>
      <c r="F40" s="916">
        <f t="shared" si="0"/>
        <v>0</v>
      </c>
    </row>
    <row r="41" spans="1:6" x14ac:dyDescent="0.25">
      <c r="A41" s="453"/>
      <c r="B41" s="454"/>
      <c r="C41" s="458"/>
      <c r="D41" s="458"/>
      <c r="E41" s="917"/>
      <c r="F41" s="916"/>
    </row>
    <row r="42" spans="1:6" ht="37.5" x14ac:dyDescent="0.25">
      <c r="A42" s="453" t="s">
        <v>179</v>
      </c>
      <c r="B42" s="498" t="s">
        <v>321</v>
      </c>
      <c r="C42" s="458" t="s">
        <v>432</v>
      </c>
      <c r="D42" s="458">
        <v>42</v>
      </c>
      <c r="E42" s="917"/>
      <c r="F42" s="916">
        <f t="shared" si="0"/>
        <v>0</v>
      </c>
    </row>
    <row r="43" spans="1:6" x14ac:dyDescent="0.25">
      <c r="A43" s="453"/>
      <c r="B43" s="454"/>
      <c r="C43" s="458"/>
      <c r="D43" s="458"/>
      <c r="E43" s="918"/>
      <c r="F43" s="916"/>
    </row>
    <row r="44" spans="1:6" ht="13" thickBot="1" x14ac:dyDescent="0.3">
      <c r="A44" s="466"/>
      <c r="B44" s="467"/>
      <c r="C44" s="468"/>
      <c r="D44" s="468" t="s">
        <v>119</v>
      </c>
      <c r="E44" s="919"/>
      <c r="F44" s="920">
        <f>SUM(F16:F43)</f>
        <v>0</v>
      </c>
    </row>
    <row r="45" spans="1:6" x14ac:dyDescent="0.25">
      <c r="A45" s="474"/>
      <c r="B45" s="445"/>
      <c r="C45" s="448"/>
      <c r="D45" s="448"/>
      <c r="E45" s="921"/>
      <c r="F45" s="922"/>
    </row>
    <row r="46" spans="1:6" ht="13" thickBot="1" x14ac:dyDescent="0.3">
      <c r="A46" s="492"/>
      <c r="B46" s="445"/>
      <c r="C46" s="448"/>
      <c r="D46" s="448"/>
      <c r="E46" s="449"/>
      <c r="F46" s="914"/>
    </row>
    <row r="47" spans="1:6" ht="13" x14ac:dyDescent="0.3">
      <c r="A47" s="493" t="s">
        <v>72</v>
      </c>
      <c r="B47" s="494" t="s">
        <v>73</v>
      </c>
      <c r="C47" s="494" t="s">
        <v>74</v>
      </c>
      <c r="D47" s="494" t="s">
        <v>75</v>
      </c>
      <c r="E47" s="495" t="s">
        <v>90</v>
      </c>
      <c r="F47" s="915" t="s">
        <v>91</v>
      </c>
    </row>
    <row r="48" spans="1:6" ht="13" x14ac:dyDescent="0.3">
      <c r="A48" s="306"/>
      <c r="B48" s="307"/>
      <c r="C48" s="307"/>
      <c r="D48" s="307"/>
      <c r="E48" s="499"/>
      <c r="F48" s="923"/>
    </row>
    <row r="49" spans="1:6" ht="62.5" x14ac:dyDescent="0.25">
      <c r="A49" s="453" t="s">
        <v>41</v>
      </c>
      <c r="B49" s="463" t="s">
        <v>311</v>
      </c>
      <c r="C49" s="458" t="s">
        <v>87</v>
      </c>
      <c r="D49" s="458">
        <v>40</v>
      </c>
      <c r="E49" s="917"/>
      <c r="F49" s="916">
        <f t="shared" ref="F49:F77" si="1">D49*E49</f>
        <v>0</v>
      </c>
    </row>
    <row r="50" spans="1:6" x14ac:dyDescent="0.25">
      <c r="A50" s="453"/>
      <c r="B50" s="304"/>
      <c r="C50" s="458"/>
      <c r="D50" s="458"/>
      <c r="E50" s="917"/>
      <c r="F50" s="916"/>
    </row>
    <row r="51" spans="1:6" ht="13" x14ac:dyDescent="0.25">
      <c r="A51" s="453"/>
      <c r="B51" s="295" t="s">
        <v>37</v>
      </c>
      <c r="C51" s="458"/>
      <c r="D51" s="458"/>
      <c r="E51" s="917"/>
      <c r="F51" s="916"/>
    </row>
    <row r="52" spans="1:6" x14ac:dyDescent="0.25">
      <c r="A52" s="453"/>
      <c r="B52" s="454"/>
      <c r="C52" s="458"/>
      <c r="D52" s="458"/>
      <c r="E52" s="917"/>
      <c r="F52" s="916"/>
    </row>
    <row r="53" spans="1:6" ht="13" x14ac:dyDescent="0.25">
      <c r="A53" s="453"/>
      <c r="B53" s="295" t="s">
        <v>77</v>
      </c>
      <c r="C53" s="458"/>
      <c r="D53" s="458"/>
      <c r="E53" s="917"/>
      <c r="F53" s="916"/>
    </row>
    <row r="54" spans="1:6" x14ac:dyDescent="0.25">
      <c r="A54" s="453"/>
      <c r="B54" s="454"/>
      <c r="C54" s="458"/>
      <c r="D54" s="458"/>
      <c r="E54" s="917"/>
      <c r="F54" s="916"/>
    </row>
    <row r="55" spans="1:6" ht="13" x14ac:dyDescent="0.25">
      <c r="A55" s="453"/>
      <c r="B55" s="295" t="s">
        <v>43</v>
      </c>
      <c r="C55" s="458"/>
      <c r="D55" s="458"/>
      <c r="E55" s="917"/>
      <c r="F55" s="916"/>
    </row>
    <row r="56" spans="1:6" x14ac:dyDescent="0.25">
      <c r="A56" s="453"/>
      <c r="B56" s="454"/>
      <c r="C56" s="458"/>
      <c r="D56" s="458"/>
      <c r="E56" s="917"/>
      <c r="F56" s="916"/>
    </row>
    <row r="57" spans="1:6" ht="13" x14ac:dyDescent="0.25">
      <c r="A57" s="453"/>
      <c r="B57" s="295" t="s">
        <v>123</v>
      </c>
      <c r="C57" s="458"/>
      <c r="D57" s="458"/>
      <c r="E57" s="917"/>
      <c r="F57" s="916"/>
    </row>
    <row r="58" spans="1:6" ht="13" x14ac:dyDescent="0.25">
      <c r="A58" s="453"/>
      <c r="B58" s="295"/>
      <c r="C58" s="458"/>
      <c r="D58" s="458"/>
      <c r="E58" s="917"/>
      <c r="F58" s="916"/>
    </row>
    <row r="59" spans="1:6" ht="50" x14ac:dyDescent="0.25">
      <c r="A59" s="453"/>
      <c r="B59" s="304" t="s">
        <v>124</v>
      </c>
      <c r="C59" s="458"/>
      <c r="D59" s="458"/>
      <c r="E59" s="917"/>
      <c r="F59" s="916"/>
    </row>
    <row r="60" spans="1:6" x14ac:dyDescent="0.25">
      <c r="A60" s="453"/>
      <c r="B60" s="308"/>
      <c r="C60" s="458"/>
      <c r="D60" s="458"/>
      <c r="E60" s="917"/>
      <c r="F60" s="916"/>
    </row>
    <row r="61" spans="1:6" ht="14.5" x14ac:dyDescent="0.25">
      <c r="A61" s="453" t="s">
        <v>322</v>
      </c>
      <c r="B61" s="454" t="s">
        <v>125</v>
      </c>
      <c r="C61" s="458" t="s">
        <v>1070</v>
      </c>
      <c r="D61" s="460">
        <v>3</v>
      </c>
      <c r="E61" s="917"/>
      <c r="F61" s="916">
        <f t="shared" si="1"/>
        <v>0</v>
      </c>
    </row>
    <row r="62" spans="1:6" x14ac:dyDescent="0.25">
      <c r="A62" s="453"/>
      <c r="B62" s="308"/>
      <c r="C62" s="458"/>
      <c r="D62" s="458"/>
      <c r="E62" s="917"/>
      <c r="F62" s="916"/>
    </row>
    <row r="63" spans="1:6" ht="13" x14ac:dyDescent="0.25">
      <c r="A63" s="453"/>
      <c r="B63" s="295" t="s">
        <v>20</v>
      </c>
      <c r="C63" s="458"/>
      <c r="D63" s="458"/>
      <c r="E63" s="917"/>
      <c r="F63" s="916"/>
    </row>
    <row r="64" spans="1:6" x14ac:dyDescent="0.25">
      <c r="A64" s="453"/>
      <c r="B64" s="454"/>
      <c r="C64" s="458"/>
      <c r="D64" s="458"/>
      <c r="E64" s="917"/>
      <c r="F64" s="916"/>
    </row>
    <row r="65" spans="1:6" ht="50" x14ac:dyDescent="0.25">
      <c r="A65" s="453"/>
      <c r="B65" s="304" t="s">
        <v>329</v>
      </c>
      <c r="C65" s="458"/>
      <c r="D65" s="458"/>
      <c r="E65" s="917"/>
      <c r="F65" s="916"/>
    </row>
    <row r="66" spans="1:6" ht="13" x14ac:dyDescent="0.25">
      <c r="A66" s="453"/>
      <c r="B66" s="295"/>
      <c r="C66" s="458"/>
      <c r="D66" s="458"/>
      <c r="E66" s="917"/>
      <c r="F66" s="916"/>
    </row>
    <row r="67" spans="1:6" ht="37.5" x14ac:dyDescent="0.25">
      <c r="A67" s="453" t="s">
        <v>323</v>
      </c>
      <c r="B67" s="454" t="s">
        <v>815</v>
      </c>
      <c r="C67" s="458" t="s">
        <v>1070</v>
      </c>
      <c r="D67" s="501">
        <v>12</v>
      </c>
      <c r="E67" s="917"/>
      <c r="F67" s="916">
        <f t="shared" si="1"/>
        <v>0</v>
      </c>
    </row>
    <row r="68" spans="1:6" x14ac:dyDescent="0.25">
      <c r="A68" s="453"/>
      <c r="B68" s="308"/>
      <c r="C68" s="458"/>
      <c r="D68" s="458"/>
      <c r="E68" s="917"/>
      <c r="F68" s="916"/>
    </row>
    <row r="69" spans="1:6" ht="25" x14ac:dyDescent="0.25">
      <c r="A69" s="453" t="s">
        <v>324</v>
      </c>
      <c r="B69" s="454" t="s">
        <v>816</v>
      </c>
      <c r="C69" s="458" t="s">
        <v>87</v>
      </c>
      <c r="D69" s="458">
        <v>20</v>
      </c>
      <c r="E69" s="917"/>
      <c r="F69" s="916">
        <f t="shared" si="1"/>
        <v>0</v>
      </c>
    </row>
    <row r="70" spans="1:6" x14ac:dyDescent="0.25">
      <c r="A70" s="453"/>
      <c r="B70" s="308"/>
      <c r="C70" s="458"/>
      <c r="D70" s="458"/>
      <c r="E70" s="917"/>
      <c r="F70" s="916"/>
    </row>
    <row r="71" spans="1:6" ht="25" x14ac:dyDescent="0.25">
      <c r="A71" s="453" t="s">
        <v>326</v>
      </c>
      <c r="B71" s="454" t="s">
        <v>327</v>
      </c>
      <c r="C71" s="458" t="s">
        <v>87</v>
      </c>
      <c r="D71" s="458">
        <v>8</v>
      </c>
      <c r="E71" s="917"/>
      <c r="F71" s="916">
        <f t="shared" si="1"/>
        <v>0</v>
      </c>
    </row>
    <row r="72" spans="1:6" x14ac:dyDescent="0.25">
      <c r="A72" s="453"/>
      <c r="B72" s="502"/>
      <c r="C72" s="458"/>
      <c r="D72" s="458"/>
      <c r="E72" s="917"/>
      <c r="F72" s="916"/>
    </row>
    <row r="73" spans="1:6" ht="13" x14ac:dyDescent="0.25">
      <c r="A73" s="453"/>
      <c r="B73" s="295" t="s">
        <v>46</v>
      </c>
      <c r="C73" s="458"/>
      <c r="D73" s="458"/>
      <c r="E73" s="917"/>
      <c r="F73" s="916"/>
    </row>
    <row r="74" spans="1:6" x14ac:dyDescent="0.25">
      <c r="A74" s="453"/>
      <c r="B74" s="454"/>
      <c r="C74" s="458"/>
      <c r="D74" s="458"/>
      <c r="E74" s="917"/>
      <c r="F74" s="916"/>
    </row>
    <row r="75" spans="1:6" ht="50" x14ac:dyDescent="0.25">
      <c r="A75" s="453"/>
      <c r="B75" s="304" t="s">
        <v>330</v>
      </c>
      <c r="C75" s="458"/>
      <c r="D75" s="458"/>
      <c r="E75" s="917"/>
      <c r="F75" s="916"/>
    </row>
    <row r="76" spans="1:6" x14ac:dyDescent="0.25">
      <c r="A76" s="453"/>
      <c r="B76" s="454"/>
      <c r="C76" s="458"/>
      <c r="D76" s="458"/>
      <c r="E76" s="917"/>
      <c r="F76" s="916"/>
    </row>
    <row r="77" spans="1:6" x14ac:dyDescent="0.25">
      <c r="A77" s="453" t="s">
        <v>332</v>
      </c>
      <c r="B77" s="454" t="s">
        <v>408</v>
      </c>
      <c r="C77" s="458" t="s">
        <v>87</v>
      </c>
      <c r="D77" s="501">
        <v>6</v>
      </c>
      <c r="E77" s="917"/>
      <c r="F77" s="916">
        <f t="shared" si="1"/>
        <v>0</v>
      </c>
    </row>
    <row r="78" spans="1:6" x14ac:dyDescent="0.25">
      <c r="A78" s="453"/>
      <c r="B78" s="502"/>
      <c r="C78" s="458"/>
      <c r="D78" s="458"/>
      <c r="E78" s="918"/>
      <c r="F78" s="916"/>
    </row>
    <row r="79" spans="1:6" x14ac:dyDescent="0.25">
      <c r="A79" s="453"/>
      <c r="B79" s="502"/>
      <c r="C79" s="458"/>
      <c r="D79" s="458"/>
      <c r="E79" s="918"/>
      <c r="F79" s="916"/>
    </row>
    <row r="80" spans="1:6" x14ac:dyDescent="0.25">
      <c r="A80" s="453"/>
      <c r="B80" s="502"/>
      <c r="C80" s="458"/>
      <c r="D80" s="458"/>
      <c r="E80" s="918"/>
      <c r="F80" s="916"/>
    </row>
    <row r="81" spans="1:6" ht="13" thickBot="1" x14ac:dyDescent="0.3">
      <c r="A81" s="466"/>
      <c r="B81" s="467"/>
      <c r="C81" s="468"/>
      <c r="D81" s="468" t="s">
        <v>119</v>
      </c>
      <c r="E81" s="919"/>
      <c r="F81" s="920">
        <f>SUM(F49:F80)</f>
        <v>0</v>
      </c>
    </row>
    <row r="82" spans="1:6" x14ac:dyDescent="0.25">
      <c r="A82" s="474"/>
      <c r="B82" s="445"/>
      <c r="C82" s="448"/>
      <c r="D82" s="448"/>
      <c r="E82" s="921"/>
      <c r="F82" s="922"/>
    </row>
    <row r="83" spans="1:6" ht="13" thickBot="1" x14ac:dyDescent="0.3">
      <c r="A83" s="492"/>
      <c r="B83" s="445"/>
      <c r="C83" s="448"/>
      <c r="D83" s="448"/>
      <c r="E83" s="449"/>
      <c r="F83" s="914"/>
    </row>
    <row r="84" spans="1:6" ht="13" x14ac:dyDescent="0.3">
      <c r="A84" s="493" t="s">
        <v>72</v>
      </c>
      <c r="B84" s="494" t="s">
        <v>73</v>
      </c>
      <c r="C84" s="494" t="s">
        <v>74</v>
      </c>
      <c r="D84" s="494" t="s">
        <v>75</v>
      </c>
      <c r="E84" s="495" t="s">
        <v>90</v>
      </c>
      <c r="F84" s="915" t="s">
        <v>91</v>
      </c>
    </row>
    <row r="85" spans="1:6" x14ac:dyDescent="0.25">
      <c r="A85" s="453"/>
      <c r="B85" s="454"/>
      <c r="C85" s="454"/>
      <c r="D85" s="454"/>
      <c r="E85" s="455"/>
      <c r="F85" s="916"/>
    </row>
    <row r="86" spans="1:6" ht="13" x14ac:dyDescent="0.25">
      <c r="A86" s="453"/>
      <c r="B86" s="295" t="s">
        <v>126</v>
      </c>
      <c r="C86" s="458"/>
      <c r="D86" s="458"/>
      <c r="E86" s="464"/>
      <c r="F86" s="916"/>
    </row>
    <row r="87" spans="1:6" x14ac:dyDescent="0.25">
      <c r="A87" s="453"/>
      <c r="B87" s="454"/>
      <c r="C87" s="458"/>
      <c r="D87" s="458"/>
      <c r="E87" s="464"/>
      <c r="F87" s="916"/>
    </row>
    <row r="88" spans="1:6" ht="13" x14ac:dyDescent="0.25">
      <c r="A88" s="453"/>
      <c r="B88" s="295" t="s">
        <v>127</v>
      </c>
      <c r="C88" s="458"/>
      <c r="D88" s="458"/>
      <c r="E88" s="464"/>
      <c r="F88" s="916"/>
    </row>
    <row r="89" spans="1:6" x14ac:dyDescent="0.25">
      <c r="A89" s="453"/>
      <c r="B89" s="454"/>
      <c r="C89" s="458"/>
      <c r="D89" s="458"/>
      <c r="E89" s="464"/>
      <c r="F89" s="916"/>
    </row>
    <row r="90" spans="1:6" ht="25" x14ac:dyDescent="0.25">
      <c r="A90" s="453"/>
      <c r="B90" s="304" t="s">
        <v>131</v>
      </c>
      <c r="C90" s="458"/>
      <c r="D90" s="458"/>
      <c r="E90" s="464"/>
      <c r="F90" s="916"/>
    </row>
    <row r="91" spans="1:6" x14ac:dyDescent="0.25">
      <c r="A91" s="453"/>
      <c r="B91" s="454"/>
      <c r="C91" s="458"/>
      <c r="D91" s="458"/>
      <c r="E91" s="464"/>
      <c r="F91" s="916"/>
    </row>
    <row r="92" spans="1:6" ht="14.5" x14ac:dyDescent="0.25">
      <c r="A92" s="453" t="s">
        <v>78</v>
      </c>
      <c r="B92" s="454" t="s">
        <v>128</v>
      </c>
      <c r="C92" s="458" t="s">
        <v>1070</v>
      </c>
      <c r="D92" s="501">
        <f>D61</f>
        <v>3</v>
      </c>
      <c r="E92" s="917"/>
      <c r="F92" s="916">
        <f t="shared" ref="F92:F114" si="2">D92*E92</f>
        <v>0</v>
      </c>
    </row>
    <row r="93" spans="1:6" x14ac:dyDescent="0.25">
      <c r="A93" s="453"/>
      <c r="B93" s="454"/>
      <c r="C93" s="458"/>
      <c r="D93" s="501"/>
      <c r="E93" s="917"/>
      <c r="F93" s="916"/>
    </row>
    <row r="94" spans="1:6" ht="37.5" x14ac:dyDescent="0.25">
      <c r="A94" s="503"/>
      <c r="B94" s="304" t="s">
        <v>335</v>
      </c>
      <c r="C94" s="458"/>
      <c r="D94" s="501"/>
      <c r="E94" s="917"/>
      <c r="F94" s="916"/>
    </row>
    <row r="95" spans="1:6" x14ac:dyDescent="0.25">
      <c r="A95" s="503"/>
      <c r="B95" s="454"/>
      <c r="C95" s="458"/>
      <c r="D95" s="501"/>
      <c r="E95" s="917"/>
      <c r="F95" s="916"/>
    </row>
    <row r="96" spans="1:6" ht="14.5" x14ac:dyDescent="0.25">
      <c r="A96" s="453" t="s">
        <v>336</v>
      </c>
      <c r="B96" s="454" t="s">
        <v>128</v>
      </c>
      <c r="C96" s="458" t="s">
        <v>1070</v>
      </c>
      <c r="D96" s="501">
        <f>D67+D71</f>
        <v>20</v>
      </c>
      <c r="E96" s="917"/>
      <c r="F96" s="916">
        <f t="shared" si="2"/>
        <v>0</v>
      </c>
    </row>
    <row r="97" spans="1:6" x14ac:dyDescent="0.25">
      <c r="A97" s="453"/>
      <c r="B97" s="454"/>
      <c r="C97" s="458"/>
      <c r="D97" s="501"/>
      <c r="E97" s="917"/>
      <c r="F97" s="916"/>
    </row>
    <row r="98" spans="1:6" ht="13" x14ac:dyDescent="0.25">
      <c r="A98" s="453"/>
      <c r="B98" s="295" t="s">
        <v>129</v>
      </c>
      <c r="C98" s="458"/>
      <c r="D98" s="501"/>
      <c r="E98" s="917"/>
      <c r="F98" s="916"/>
    </row>
    <row r="99" spans="1:6" ht="13" x14ac:dyDescent="0.25">
      <c r="A99" s="329"/>
      <c r="B99" s="522"/>
      <c r="C99" s="458"/>
      <c r="D99" s="501"/>
      <c r="E99" s="917"/>
      <c r="F99" s="916"/>
    </row>
    <row r="100" spans="1:6" ht="37.5" x14ac:dyDescent="0.25">
      <c r="A100" s="503"/>
      <c r="B100" s="304" t="s">
        <v>337</v>
      </c>
      <c r="C100" s="458"/>
      <c r="D100" s="501"/>
      <c r="E100" s="917"/>
      <c r="F100" s="916"/>
    </row>
    <row r="101" spans="1:6" x14ac:dyDescent="0.25">
      <c r="A101" s="503"/>
      <c r="B101" s="454"/>
      <c r="C101" s="458"/>
      <c r="D101" s="501"/>
      <c r="E101" s="917"/>
      <c r="F101" s="916"/>
    </row>
    <row r="102" spans="1:6" ht="14.5" x14ac:dyDescent="0.25">
      <c r="A102" s="453" t="s">
        <v>334</v>
      </c>
      <c r="B102" s="454" t="s">
        <v>128</v>
      </c>
      <c r="C102" s="458" t="s">
        <v>1070</v>
      </c>
      <c r="D102" s="501">
        <f>D69</f>
        <v>20</v>
      </c>
      <c r="E102" s="917"/>
      <c r="F102" s="916">
        <f t="shared" si="2"/>
        <v>0</v>
      </c>
    </row>
    <row r="103" spans="1:6" x14ac:dyDescent="0.25">
      <c r="A103" s="453"/>
      <c r="B103" s="454"/>
      <c r="C103" s="458"/>
      <c r="D103" s="501"/>
      <c r="E103" s="917"/>
      <c r="F103" s="916"/>
    </row>
    <row r="104" spans="1:6" ht="37.5" x14ac:dyDescent="0.25">
      <c r="A104" s="453"/>
      <c r="B104" s="304" t="s">
        <v>341</v>
      </c>
      <c r="C104" s="458"/>
      <c r="D104" s="501"/>
      <c r="E104" s="917"/>
      <c r="F104" s="916"/>
    </row>
    <row r="105" spans="1:6" ht="13" x14ac:dyDescent="0.25">
      <c r="A105" s="453"/>
      <c r="B105" s="295"/>
      <c r="C105" s="458"/>
      <c r="D105" s="501"/>
      <c r="E105" s="917"/>
      <c r="F105" s="916"/>
    </row>
    <row r="106" spans="1:6" ht="14.5" x14ac:dyDescent="0.25">
      <c r="A106" s="453" t="s">
        <v>339</v>
      </c>
      <c r="B106" s="454" t="s">
        <v>338</v>
      </c>
      <c r="C106" s="458" t="s">
        <v>1070</v>
      </c>
      <c r="D106" s="501">
        <f>D77</f>
        <v>6</v>
      </c>
      <c r="E106" s="917"/>
      <c r="F106" s="916">
        <f t="shared" si="2"/>
        <v>0</v>
      </c>
    </row>
    <row r="107" spans="1:6" x14ac:dyDescent="0.25">
      <c r="A107" s="453"/>
      <c r="B107" s="454"/>
      <c r="C107" s="458"/>
      <c r="D107" s="501"/>
      <c r="E107" s="917"/>
      <c r="F107" s="916"/>
    </row>
    <row r="108" spans="1:6" ht="37.5" x14ac:dyDescent="0.25">
      <c r="A108" s="453"/>
      <c r="B108" s="304" t="s">
        <v>922</v>
      </c>
      <c r="C108" s="458"/>
      <c r="D108" s="501"/>
      <c r="E108" s="917"/>
      <c r="F108" s="916"/>
    </row>
    <row r="109" spans="1:6" ht="13" x14ac:dyDescent="0.25">
      <c r="A109" s="453"/>
      <c r="B109" s="295"/>
      <c r="C109" s="458"/>
      <c r="D109" s="501"/>
      <c r="E109" s="917"/>
      <c r="F109" s="916"/>
    </row>
    <row r="110" spans="1:6" ht="14.5" x14ac:dyDescent="0.25">
      <c r="A110" s="453" t="s">
        <v>654</v>
      </c>
      <c r="B110" s="454" t="s">
        <v>1159</v>
      </c>
      <c r="C110" s="458" t="s">
        <v>1070</v>
      </c>
      <c r="D110" s="501">
        <v>0.37</v>
      </c>
      <c r="E110" s="917"/>
      <c r="F110" s="916">
        <f t="shared" si="2"/>
        <v>0</v>
      </c>
    </row>
    <row r="111" spans="1:6" x14ac:dyDescent="0.25">
      <c r="A111" s="453"/>
      <c r="B111" s="454"/>
      <c r="C111" s="458"/>
      <c r="D111" s="501"/>
      <c r="E111" s="917"/>
      <c r="F111" s="916"/>
    </row>
    <row r="112" spans="1:6" ht="37.5" x14ac:dyDescent="0.25">
      <c r="A112" s="453"/>
      <c r="B112" s="304" t="s">
        <v>340</v>
      </c>
      <c r="C112" s="458"/>
      <c r="D112" s="501"/>
      <c r="E112" s="917"/>
      <c r="F112" s="916"/>
    </row>
    <row r="113" spans="1:6" ht="13" x14ac:dyDescent="0.25">
      <c r="A113" s="453"/>
      <c r="B113" s="295"/>
      <c r="C113" s="458"/>
      <c r="D113" s="501"/>
      <c r="E113" s="917"/>
      <c r="F113" s="916"/>
    </row>
    <row r="114" spans="1:6" ht="14.5" x14ac:dyDescent="0.25">
      <c r="A114" s="453" t="s">
        <v>343</v>
      </c>
      <c r="B114" s="454" t="s">
        <v>1159</v>
      </c>
      <c r="C114" s="458" t="s">
        <v>1070</v>
      </c>
      <c r="D114" s="501">
        <v>1.46</v>
      </c>
      <c r="E114" s="917"/>
      <c r="F114" s="916">
        <f t="shared" si="2"/>
        <v>0</v>
      </c>
    </row>
    <row r="115" spans="1:6" x14ac:dyDescent="0.25">
      <c r="A115" s="453"/>
      <c r="B115" s="454"/>
      <c r="C115" s="458"/>
      <c r="D115" s="501"/>
      <c r="E115" s="464"/>
      <c r="F115" s="916"/>
    </row>
    <row r="116" spans="1:6" x14ac:dyDescent="0.25">
      <c r="A116" s="453"/>
      <c r="B116" s="454"/>
      <c r="C116" s="458"/>
      <c r="D116" s="501"/>
      <c r="E116" s="464"/>
      <c r="F116" s="916"/>
    </row>
    <row r="117" spans="1:6" x14ac:dyDescent="0.25">
      <c r="A117" s="453"/>
      <c r="B117" s="454"/>
      <c r="C117" s="458"/>
      <c r="D117" s="501"/>
      <c r="E117" s="464"/>
      <c r="F117" s="916"/>
    </row>
    <row r="118" spans="1:6" x14ac:dyDescent="0.25">
      <c r="A118" s="453"/>
      <c r="B118" s="454"/>
      <c r="C118" s="458"/>
      <c r="D118" s="501"/>
      <c r="E118" s="464"/>
      <c r="F118" s="916"/>
    </row>
    <row r="119" spans="1:6" x14ac:dyDescent="0.25">
      <c r="A119" s="453"/>
      <c r="B119" s="454"/>
      <c r="C119" s="458"/>
      <c r="D119" s="501"/>
      <c r="E119" s="464"/>
      <c r="F119" s="916"/>
    </row>
    <row r="120" spans="1:6" x14ac:dyDescent="0.25">
      <c r="A120" s="453"/>
      <c r="B120" s="304"/>
      <c r="C120" s="458"/>
      <c r="D120" s="501"/>
      <c r="E120" s="464"/>
      <c r="F120" s="916"/>
    </row>
    <row r="121" spans="1:6" x14ac:dyDescent="0.25">
      <c r="A121" s="453"/>
      <c r="B121" s="454"/>
      <c r="C121" s="458"/>
      <c r="D121" s="501"/>
      <c r="E121" s="918"/>
      <c r="F121" s="916"/>
    </row>
    <row r="122" spans="1:6" ht="13" x14ac:dyDescent="0.25">
      <c r="A122" s="453"/>
      <c r="B122" s="295"/>
      <c r="C122" s="458"/>
      <c r="D122" s="458"/>
      <c r="E122" s="918"/>
      <c r="F122" s="916"/>
    </row>
    <row r="123" spans="1:6" ht="13" thickBot="1" x14ac:dyDescent="0.3">
      <c r="A123" s="466"/>
      <c r="B123" s="467"/>
      <c r="C123" s="468"/>
      <c r="D123" s="468" t="s">
        <v>119</v>
      </c>
      <c r="E123" s="919"/>
      <c r="F123" s="920">
        <f>SUM(F92:F122)</f>
        <v>0</v>
      </c>
    </row>
    <row r="124" spans="1:6" x14ac:dyDescent="0.25">
      <c r="A124" s="474"/>
      <c r="B124" s="445"/>
      <c r="C124" s="448"/>
      <c r="D124" s="448"/>
      <c r="E124" s="921"/>
      <c r="F124" s="922"/>
    </row>
    <row r="125" spans="1:6" x14ac:dyDescent="0.25">
      <c r="A125" s="474"/>
      <c r="B125" s="445"/>
      <c r="C125" s="448"/>
      <c r="D125" s="448"/>
      <c r="E125" s="921"/>
      <c r="F125" s="922"/>
    </row>
    <row r="126" spans="1:6" ht="13" thickBot="1" x14ac:dyDescent="0.3">
      <c r="A126" s="492"/>
      <c r="B126" s="445"/>
      <c r="C126" s="448"/>
      <c r="D126" s="448"/>
      <c r="E126" s="449"/>
      <c r="F126" s="924"/>
    </row>
    <row r="127" spans="1:6" ht="13" x14ac:dyDescent="0.3">
      <c r="A127" s="493" t="s">
        <v>72</v>
      </c>
      <c r="B127" s="494" t="s">
        <v>73</v>
      </c>
      <c r="C127" s="494" t="s">
        <v>74</v>
      </c>
      <c r="D127" s="494" t="s">
        <v>75</v>
      </c>
      <c r="E127" s="495" t="s">
        <v>90</v>
      </c>
      <c r="F127" s="915" t="s">
        <v>91</v>
      </c>
    </row>
    <row r="128" spans="1:6" x14ac:dyDescent="0.25">
      <c r="A128" s="453"/>
      <c r="B128" s="454"/>
      <c r="C128" s="454"/>
      <c r="D128" s="454"/>
      <c r="E128" s="455"/>
      <c r="F128" s="916"/>
    </row>
    <row r="129" spans="1:16" ht="13" x14ac:dyDescent="0.25">
      <c r="A129" s="453"/>
      <c r="B129" s="295" t="s">
        <v>132</v>
      </c>
      <c r="C129" s="458"/>
      <c r="D129" s="458"/>
      <c r="E129" s="464"/>
      <c r="F129" s="916"/>
      <c r="K129" s="2"/>
      <c r="L129" s="3"/>
      <c r="M129" s="1"/>
      <c r="N129" s="1"/>
      <c r="O129" s="9"/>
      <c r="P129" s="9"/>
    </row>
    <row r="130" spans="1:16" x14ac:dyDescent="0.25">
      <c r="A130" s="453"/>
      <c r="B130" s="454"/>
      <c r="C130" s="458"/>
      <c r="D130" s="458"/>
      <c r="E130" s="464"/>
      <c r="F130" s="916"/>
      <c r="K130" s="2"/>
      <c r="L130" s="3"/>
      <c r="M130" s="1"/>
      <c r="N130" s="1"/>
      <c r="O130" s="9"/>
      <c r="P130" s="9"/>
    </row>
    <row r="131" spans="1:16" ht="13" x14ac:dyDescent="0.25">
      <c r="A131" s="453"/>
      <c r="B131" s="295" t="s">
        <v>51</v>
      </c>
      <c r="C131" s="458"/>
      <c r="D131" s="458"/>
      <c r="E131" s="464"/>
      <c r="F131" s="916"/>
      <c r="K131" s="2"/>
      <c r="L131" s="1"/>
      <c r="M131" s="4"/>
      <c r="N131" s="4"/>
      <c r="O131" s="9"/>
      <c r="P131" s="9"/>
    </row>
    <row r="132" spans="1:16" ht="13" x14ac:dyDescent="0.25">
      <c r="A132" s="453"/>
      <c r="B132" s="295"/>
      <c r="C132" s="458"/>
      <c r="D132" s="458"/>
      <c r="E132" s="464"/>
      <c r="F132" s="916"/>
      <c r="K132" s="2"/>
      <c r="L132" s="1"/>
      <c r="M132" s="4"/>
      <c r="N132" s="4"/>
      <c r="O132" s="9"/>
      <c r="P132" s="9"/>
    </row>
    <row r="133" spans="1:16" ht="25" x14ac:dyDescent="0.25">
      <c r="A133" s="453"/>
      <c r="B133" s="304" t="s">
        <v>53</v>
      </c>
      <c r="C133" s="458"/>
      <c r="D133" s="458"/>
      <c r="E133" s="464"/>
      <c r="F133" s="916"/>
    </row>
    <row r="134" spans="1:16" x14ac:dyDescent="0.25">
      <c r="A134" s="453"/>
      <c r="B134" s="454"/>
      <c r="C134" s="458"/>
      <c r="D134" s="458"/>
      <c r="E134" s="464"/>
      <c r="F134" s="916"/>
    </row>
    <row r="135" spans="1:16" x14ac:dyDescent="0.25">
      <c r="A135" s="453" t="s">
        <v>38</v>
      </c>
      <c r="B135" s="454" t="s">
        <v>39</v>
      </c>
      <c r="C135" s="458" t="s">
        <v>66</v>
      </c>
      <c r="D135" s="458">
        <v>23.6</v>
      </c>
      <c r="E135" s="917"/>
      <c r="F135" s="916">
        <f t="shared" ref="F135:F164" si="3">D135*E135</f>
        <v>0</v>
      </c>
    </row>
    <row r="136" spans="1:16" ht="14.5" x14ac:dyDescent="0.25">
      <c r="A136" s="453" t="s">
        <v>241</v>
      </c>
      <c r="B136" s="454" t="s">
        <v>410</v>
      </c>
      <c r="C136" s="458" t="s">
        <v>432</v>
      </c>
      <c r="D136" s="458">
        <v>14.8</v>
      </c>
      <c r="E136" s="917"/>
      <c r="F136" s="916">
        <f t="shared" si="3"/>
        <v>0</v>
      </c>
    </row>
    <row r="137" spans="1:16" x14ac:dyDescent="0.25">
      <c r="A137" s="453"/>
      <c r="B137" s="454"/>
      <c r="C137" s="458"/>
      <c r="D137" s="458"/>
      <c r="E137" s="917"/>
      <c r="F137" s="916"/>
    </row>
    <row r="138" spans="1:16" ht="13" x14ac:dyDescent="0.25">
      <c r="A138" s="453"/>
      <c r="B138" s="295" t="s">
        <v>133</v>
      </c>
      <c r="C138" s="458"/>
      <c r="D138" s="458"/>
      <c r="E138" s="917"/>
      <c r="F138" s="916"/>
    </row>
    <row r="139" spans="1:16" x14ac:dyDescent="0.25">
      <c r="A139" s="453"/>
      <c r="B139" s="454"/>
      <c r="C139" s="458"/>
      <c r="D139" s="458"/>
      <c r="E139" s="917"/>
      <c r="F139" s="916"/>
    </row>
    <row r="140" spans="1:16" ht="25" x14ac:dyDescent="0.25">
      <c r="A140" s="453"/>
      <c r="B140" s="304" t="s">
        <v>345</v>
      </c>
      <c r="C140" s="458"/>
      <c r="D140" s="458"/>
      <c r="E140" s="917"/>
      <c r="F140" s="916"/>
    </row>
    <row r="141" spans="1:16" x14ac:dyDescent="0.25">
      <c r="A141" s="453"/>
      <c r="B141" s="304"/>
      <c r="C141" s="458"/>
      <c r="D141" s="458"/>
      <c r="E141" s="917"/>
      <c r="F141" s="916"/>
    </row>
    <row r="142" spans="1:16" x14ac:dyDescent="0.25">
      <c r="A142" s="453" t="s">
        <v>344</v>
      </c>
      <c r="B142" s="454" t="s">
        <v>1620</v>
      </c>
      <c r="C142" s="458" t="s">
        <v>68</v>
      </c>
      <c r="D142" s="458">
        <v>0.5</v>
      </c>
      <c r="E142" s="917"/>
      <c r="F142" s="916">
        <f t="shared" si="3"/>
        <v>0</v>
      </c>
    </row>
    <row r="143" spans="1:16" ht="13" x14ac:dyDescent="0.25">
      <c r="A143" s="453"/>
      <c r="B143" s="295"/>
      <c r="C143" s="458"/>
      <c r="D143" s="458"/>
      <c r="E143" s="917"/>
      <c r="F143" s="916"/>
    </row>
    <row r="144" spans="1:16" ht="25" x14ac:dyDescent="0.25">
      <c r="A144" s="453"/>
      <c r="B144" s="304" t="s">
        <v>347</v>
      </c>
      <c r="C144" s="458"/>
      <c r="D144" s="458"/>
      <c r="E144" s="917"/>
      <c r="F144" s="916"/>
    </row>
    <row r="145" spans="1:6" x14ac:dyDescent="0.25">
      <c r="A145" s="453"/>
      <c r="B145" s="304"/>
      <c r="C145" s="458"/>
      <c r="D145" s="458"/>
      <c r="E145" s="917"/>
      <c r="F145" s="916"/>
    </row>
    <row r="146" spans="1:6" x14ac:dyDescent="0.25">
      <c r="A146" s="453" t="s">
        <v>80</v>
      </c>
      <c r="B146" s="454" t="s">
        <v>1621</v>
      </c>
      <c r="C146" s="458" t="s">
        <v>68</v>
      </c>
      <c r="D146" s="458">
        <v>1</v>
      </c>
      <c r="E146" s="917"/>
      <c r="F146" s="916">
        <f t="shared" si="3"/>
        <v>0</v>
      </c>
    </row>
    <row r="147" spans="1:6" x14ac:dyDescent="0.25">
      <c r="A147" s="453"/>
      <c r="B147" s="454"/>
      <c r="C147" s="458"/>
      <c r="D147" s="458"/>
      <c r="E147" s="917"/>
      <c r="F147" s="916"/>
    </row>
    <row r="148" spans="1:6" ht="25" x14ac:dyDescent="0.25">
      <c r="A148" s="453" t="s">
        <v>349</v>
      </c>
      <c r="B148" s="463" t="s">
        <v>348</v>
      </c>
      <c r="C148" s="458" t="s">
        <v>432</v>
      </c>
      <c r="D148" s="458">
        <v>96</v>
      </c>
      <c r="E148" s="917"/>
      <c r="F148" s="916">
        <f t="shared" si="3"/>
        <v>0</v>
      </c>
    </row>
    <row r="149" spans="1:6" x14ac:dyDescent="0.25">
      <c r="A149" s="453"/>
      <c r="B149" s="454"/>
      <c r="C149" s="458"/>
      <c r="D149" s="458"/>
      <c r="E149" s="917"/>
      <c r="F149" s="916"/>
    </row>
    <row r="150" spans="1:6" ht="13" x14ac:dyDescent="0.25">
      <c r="A150" s="329"/>
      <c r="B150" s="295" t="s">
        <v>350</v>
      </c>
      <c r="C150" s="458"/>
      <c r="D150" s="458"/>
      <c r="E150" s="917"/>
      <c r="F150" s="916"/>
    </row>
    <row r="151" spans="1:6" x14ac:dyDescent="0.25">
      <c r="A151" s="453"/>
      <c r="B151" s="454"/>
      <c r="C151" s="458"/>
      <c r="D151" s="458"/>
      <c r="E151" s="917"/>
      <c r="F151" s="916"/>
    </row>
    <row r="152" spans="1:6" ht="25" x14ac:dyDescent="0.25">
      <c r="A152" s="503" t="s">
        <v>352</v>
      </c>
      <c r="B152" s="490" t="s">
        <v>351</v>
      </c>
      <c r="C152" s="458" t="s">
        <v>432</v>
      </c>
      <c r="D152" s="458">
        <v>96</v>
      </c>
      <c r="E152" s="917"/>
      <c r="F152" s="916">
        <f t="shared" si="3"/>
        <v>0</v>
      </c>
    </row>
    <row r="153" spans="1:6" x14ac:dyDescent="0.25">
      <c r="A153" s="503"/>
      <c r="B153" s="490"/>
      <c r="C153" s="458"/>
      <c r="D153" s="458"/>
      <c r="E153" s="917"/>
      <c r="F153" s="916"/>
    </row>
    <row r="154" spans="1:6" ht="26" x14ac:dyDescent="0.25">
      <c r="A154" s="503"/>
      <c r="B154" s="295" t="s">
        <v>353</v>
      </c>
      <c r="C154" s="458"/>
      <c r="D154" s="458"/>
      <c r="E154" s="917"/>
      <c r="F154" s="916"/>
    </row>
    <row r="155" spans="1:6" ht="13" x14ac:dyDescent="0.25">
      <c r="A155" s="453"/>
      <c r="B155" s="311"/>
      <c r="C155" s="458"/>
      <c r="D155" s="458"/>
      <c r="E155" s="917"/>
      <c r="F155" s="916"/>
    </row>
    <row r="156" spans="1:6" ht="50" x14ac:dyDescent="0.25">
      <c r="A156" s="503" t="s">
        <v>411</v>
      </c>
      <c r="B156" s="490" t="s">
        <v>413</v>
      </c>
      <c r="C156" s="458" t="s">
        <v>432</v>
      </c>
      <c r="D156" s="458">
        <v>72</v>
      </c>
      <c r="E156" s="917"/>
      <c r="F156" s="916">
        <f t="shared" si="3"/>
        <v>0</v>
      </c>
    </row>
    <row r="157" spans="1:6" ht="13" x14ac:dyDescent="0.25">
      <c r="A157" s="453"/>
      <c r="B157" s="311"/>
      <c r="C157" s="458"/>
      <c r="D157" s="458"/>
      <c r="E157" s="917"/>
      <c r="F157" s="916"/>
    </row>
    <row r="158" spans="1:6" ht="50" x14ac:dyDescent="0.25">
      <c r="A158" s="503" t="s">
        <v>925</v>
      </c>
      <c r="B158" s="490" t="s">
        <v>412</v>
      </c>
      <c r="C158" s="458"/>
      <c r="D158" s="458">
        <v>156</v>
      </c>
      <c r="E158" s="917"/>
      <c r="F158" s="916">
        <f t="shared" si="3"/>
        <v>0</v>
      </c>
    </row>
    <row r="159" spans="1:6" x14ac:dyDescent="0.25">
      <c r="A159" s="503"/>
      <c r="B159" s="490"/>
      <c r="C159" s="458"/>
      <c r="D159" s="458"/>
      <c r="E159" s="917"/>
      <c r="F159" s="916"/>
    </row>
    <row r="160" spans="1:6" ht="13" x14ac:dyDescent="0.25">
      <c r="A160" s="453"/>
      <c r="B160" s="295" t="s">
        <v>182</v>
      </c>
      <c r="C160" s="458"/>
      <c r="D160" s="458"/>
      <c r="E160" s="917"/>
      <c r="F160" s="916"/>
    </row>
    <row r="161" spans="1:6" ht="13" x14ac:dyDescent="0.25">
      <c r="A161" s="453"/>
      <c r="B161" s="375"/>
      <c r="C161" s="458"/>
      <c r="D161" s="458"/>
      <c r="E161" s="917"/>
      <c r="F161" s="916"/>
    </row>
    <row r="162" spans="1:6" ht="13" x14ac:dyDescent="0.25">
      <c r="A162" s="453"/>
      <c r="B162" s="295" t="s">
        <v>360</v>
      </c>
      <c r="C162" s="458"/>
      <c r="D162" s="458"/>
      <c r="E162" s="917"/>
      <c r="F162" s="916"/>
    </row>
    <row r="163" spans="1:6" ht="13" x14ac:dyDescent="0.25">
      <c r="A163" s="453"/>
      <c r="B163" s="375"/>
      <c r="C163" s="458"/>
      <c r="D163" s="458"/>
      <c r="E163" s="917"/>
      <c r="F163" s="916"/>
    </row>
    <row r="164" spans="1:6" ht="37.5" x14ac:dyDescent="0.25">
      <c r="A164" s="453" t="s">
        <v>356</v>
      </c>
      <c r="B164" s="490" t="s">
        <v>357</v>
      </c>
      <c r="C164" s="458" t="s">
        <v>79</v>
      </c>
      <c r="D164" s="458">
        <v>20</v>
      </c>
      <c r="E164" s="917"/>
      <c r="F164" s="916">
        <f t="shared" si="3"/>
        <v>0</v>
      </c>
    </row>
    <row r="165" spans="1:6" s="1" customFormat="1" ht="13" thickBot="1" x14ac:dyDescent="0.3">
      <c r="A165" s="466"/>
      <c r="B165" s="467"/>
      <c r="C165" s="468"/>
      <c r="D165" s="468" t="s">
        <v>119</v>
      </c>
      <c r="E165" s="919"/>
      <c r="F165" s="920">
        <f>SUM(F135:F164)</f>
        <v>0</v>
      </c>
    </row>
    <row r="166" spans="1:6" s="1" customFormat="1" x14ac:dyDescent="0.25">
      <c r="A166" s="474"/>
      <c r="B166" s="445"/>
      <c r="C166" s="448"/>
      <c r="D166" s="448"/>
      <c r="E166" s="921"/>
      <c r="F166" s="922"/>
    </row>
    <row r="167" spans="1:6" s="1" customFormat="1" ht="13" thickBot="1" x14ac:dyDescent="0.3">
      <c r="A167" s="492"/>
      <c r="B167" s="445"/>
      <c r="C167" s="448"/>
      <c r="D167" s="448"/>
      <c r="E167" s="449"/>
      <c r="F167" s="924"/>
    </row>
    <row r="168" spans="1:6" s="1" customFormat="1" ht="13" x14ac:dyDescent="0.3">
      <c r="A168" s="493" t="s">
        <v>72</v>
      </c>
      <c r="B168" s="494" t="s">
        <v>73</v>
      </c>
      <c r="C168" s="494" t="s">
        <v>74</v>
      </c>
      <c r="D168" s="494" t="s">
        <v>75</v>
      </c>
      <c r="E168" s="495" t="s">
        <v>90</v>
      </c>
      <c r="F168" s="915" t="s">
        <v>91</v>
      </c>
    </row>
    <row r="169" spans="1:6" s="1" customFormat="1" ht="13" x14ac:dyDescent="0.3">
      <c r="A169" s="306"/>
      <c r="B169" s="374"/>
      <c r="C169" s="307"/>
      <c r="D169" s="307"/>
      <c r="E169" s="499"/>
      <c r="F169" s="923"/>
    </row>
    <row r="170" spans="1:6" s="1" customFormat="1" ht="50" x14ac:dyDescent="0.2">
      <c r="A170" s="453" t="s">
        <v>358</v>
      </c>
      <c r="B170" s="490" t="s">
        <v>359</v>
      </c>
      <c r="C170" s="458" t="s">
        <v>79</v>
      </c>
      <c r="D170" s="458">
        <v>180</v>
      </c>
      <c r="E170" s="917"/>
      <c r="F170" s="916">
        <f t="shared" ref="F170:F194" si="4">D170*E170</f>
        <v>0</v>
      </c>
    </row>
    <row r="171" spans="1:6" s="1" customFormat="1" ht="13" x14ac:dyDescent="0.3">
      <c r="A171" s="306"/>
      <c r="B171" s="374"/>
      <c r="C171" s="307"/>
      <c r="D171" s="307"/>
      <c r="E171" s="917"/>
      <c r="F171" s="916"/>
    </row>
    <row r="172" spans="1:6" s="1" customFormat="1" ht="13" x14ac:dyDescent="0.2">
      <c r="A172" s="453"/>
      <c r="B172" s="295" t="s">
        <v>361</v>
      </c>
      <c r="C172" s="458"/>
      <c r="D172" s="458"/>
      <c r="E172" s="917"/>
      <c r="F172" s="916"/>
    </row>
    <row r="173" spans="1:6" s="1" customFormat="1" ht="13" x14ac:dyDescent="0.2">
      <c r="A173" s="453"/>
      <c r="B173" s="375"/>
      <c r="C173" s="458"/>
      <c r="D173" s="458"/>
      <c r="E173" s="917"/>
      <c r="F173" s="916"/>
    </row>
    <row r="174" spans="1:6" s="1" customFormat="1" ht="62.5" x14ac:dyDescent="0.2">
      <c r="A174" s="453" t="s">
        <v>363</v>
      </c>
      <c r="B174" s="490" t="s">
        <v>362</v>
      </c>
      <c r="C174" s="458" t="s">
        <v>79</v>
      </c>
      <c r="D174" s="458">
        <v>312</v>
      </c>
      <c r="E174" s="917"/>
      <c r="F174" s="916">
        <f t="shared" si="4"/>
        <v>0</v>
      </c>
    </row>
    <row r="175" spans="1:6" s="1" customFormat="1" x14ac:dyDescent="0.2">
      <c r="A175" s="453"/>
      <c r="B175" s="490"/>
      <c r="C175" s="458"/>
      <c r="D175" s="458"/>
      <c r="E175" s="917"/>
      <c r="F175" s="916"/>
    </row>
    <row r="176" spans="1:6" s="1" customFormat="1" ht="62.5" x14ac:dyDescent="0.2">
      <c r="A176" s="453" t="s">
        <v>364</v>
      </c>
      <c r="B176" s="490" t="s">
        <v>365</v>
      </c>
      <c r="C176" s="458" t="s">
        <v>79</v>
      </c>
      <c r="D176" s="458">
        <v>180</v>
      </c>
      <c r="E176" s="917"/>
      <c r="F176" s="916">
        <f t="shared" si="4"/>
        <v>0</v>
      </c>
    </row>
    <row r="177" spans="1:6" s="1" customFormat="1" ht="13" x14ac:dyDescent="0.3">
      <c r="A177" s="306"/>
      <c r="B177" s="490"/>
      <c r="C177" s="307"/>
      <c r="D177" s="307"/>
      <c r="E177" s="917"/>
      <c r="F177" s="916"/>
    </row>
    <row r="178" spans="1:6" s="1" customFormat="1" ht="13" x14ac:dyDescent="0.3">
      <c r="A178" s="306"/>
      <c r="B178" s="295" t="s">
        <v>183</v>
      </c>
      <c r="C178" s="307"/>
      <c r="D178" s="307"/>
      <c r="E178" s="917"/>
      <c r="F178" s="916"/>
    </row>
    <row r="179" spans="1:6" s="1" customFormat="1" ht="13" x14ac:dyDescent="0.3">
      <c r="A179" s="306"/>
      <c r="B179" s="375"/>
      <c r="C179" s="307"/>
      <c r="D179" s="307"/>
      <c r="E179" s="917"/>
      <c r="F179" s="916"/>
    </row>
    <row r="180" spans="1:6" s="1" customFormat="1" ht="13" x14ac:dyDescent="0.3">
      <c r="A180" s="306"/>
      <c r="B180" s="295" t="s">
        <v>368</v>
      </c>
      <c r="C180" s="307"/>
      <c r="D180" s="307"/>
      <c r="E180" s="917"/>
      <c r="F180" s="916"/>
    </row>
    <row r="181" spans="1:6" s="1" customFormat="1" ht="13" x14ac:dyDescent="0.3">
      <c r="A181" s="306"/>
      <c r="B181" s="374"/>
      <c r="C181" s="307"/>
      <c r="D181" s="307"/>
      <c r="E181" s="917"/>
      <c r="F181" s="916"/>
    </row>
    <row r="182" spans="1:6" s="1" customFormat="1" ht="37.5" x14ac:dyDescent="0.2">
      <c r="A182" s="503"/>
      <c r="B182" s="304" t="s">
        <v>181</v>
      </c>
      <c r="C182" s="458"/>
      <c r="D182" s="458"/>
      <c r="E182" s="917"/>
      <c r="F182" s="916"/>
    </row>
    <row r="183" spans="1:6" s="1" customFormat="1" ht="13" x14ac:dyDescent="0.2">
      <c r="A183" s="453"/>
      <c r="B183" s="311"/>
      <c r="C183" s="458"/>
      <c r="D183" s="458"/>
      <c r="E183" s="917"/>
      <c r="F183" s="916"/>
    </row>
    <row r="184" spans="1:6" s="1" customFormat="1" x14ac:dyDescent="0.2">
      <c r="A184" s="453" t="s">
        <v>366</v>
      </c>
      <c r="B184" s="454" t="s">
        <v>367</v>
      </c>
      <c r="C184" s="458" t="s">
        <v>66</v>
      </c>
      <c r="D184" s="458">
        <v>80</v>
      </c>
      <c r="E184" s="917"/>
      <c r="F184" s="916">
        <f t="shared" si="4"/>
        <v>0</v>
      </c>
    </row>
    <row r="185" spans="1:6" s="1" customFormat="1" x14ac:dyDescent="0.2">
      <c r="A185" s="453"/>
      <c r="B185" s="502"/>
      <c r="C185" s="458"/>
      <c r="D185" s="458"/>
      <c r="E185" s="917"/>
      <c r="F185" s="916"/>
    </row>
    <row r="186" spans="1:6" s="1" customFormat="1" ht="13" x14ac:dyDescent="0.2">
      <c r="A186" s="453"/>
      <c r="B186" s="295" t="s">
        <v>184</v>
      </c>
      <c r="C186" s="458"/>
      <c r="D186" s="458"/>
      <c r="E186" s="917"/>
      <c r="F186" s="916"/>
    </row>
    <row r="187" spans="1:6" s="1" customFormat="1" ht="13" x14ac:dyDescent="0.2">
      <c r="A187" s="453"/>
      <c r="B187" s="295"/>
      <c r="C187" s="458"/>
      <c r="D187" s="458"/>
      <c r="E187" s="917"/>
      <c r="F187" s="916"/>
    </row>
    <row r="188" spans="1:6" s="1" customFormat="1" ht="25" x14ac:dyDescent="0.2">
      <c r="A188" s="453" t="s">
        <v>185</v>
      </c>
      <c r="B188" s="454" t="s">
        <v>186</v>
      </c>
      <c r="C188" s="458" t="s">
        <v>79</v>
      </c>
      <c r="D188" s="458">
        <v>216</v>
      </c>
      <c r="E188" s="917"/>
      <c r="F188" s="916">
        <f t="shared" si="4"/>
        <v>0</v>
      </c>
    </row>
    <row r="189" spans="1:6" s="1" customFormat="1" x14ac:dyDescent="0.2">
      <c r="A189" s="453"/>
      <c r="B189" s="454"/>
      <c r="C189" s="458"/>
      <c r="D189" s="458"/>
      <c r="E189" s="917"/>
      <c r="F189" s="916"/>
    </row>
    <row r="190" spans="1:6" s="1" customFormat="1" ht="13" x14ac:dyDescent="0.3">
      <c r="A190" s="306"/>
      <c r="B190" s="295" t="s">
        <v>388</v>
      </c>
      <c r="C190" s="307"/>
      <c r="D190" s="307"/>
      <c r="E190" s="917"/>
      <c r="F190" s="916"/>
    </row>
    <row r="191" spans="1:6" s="1" customFormat="1" ht="13" x14ac:dyDescent="0.3">
      <c r="A191" s="306"/>
      <c r="B191" s="295"/>
      <c r="C191" s="307"/>
      <c r="D191" s="307"/>
      <c r="E191" s="917"/>
      <c r="F191" s="916"/>
    </row>
    <row r="192" spans="1:6" s="1" customFormat="1" ht="125" x14ac:dyDescent="0.2">
      <c r="A192" s="453" t="s">
        <v>389</v>
      </c>
      <c r="B192" s="454" t="s">
        <v>923</v>
      </c>
      <c r="C192" s="458" t="s">
        <v>79</v>
      </c>
      <c r="D192" s="458">
        <v>160</v>
      </c>
      <c r="E192" s="917"/>
      <c r="F192" s="916">
        <f t="shared" si="4"/>
        <v>0</v>
      </c>
    </row>
    <row r="193" spans="1:6" s="1" customFormat="1" x14ac:dyDescent="0.2">
      <c r="A193" s="453"/>
      <c r="B193" s="454"/>
      <c r="C193" s="458"/>
      <c r="D193" s="458"/>
      <c r="E193" s="917"/>
      <c r="F193" s="916"/>
    </row>
    <row r="194" spans="1:6" s="1" customFormat="1" ht="75" x14ac:dyDescent="0.2">
      <c r="A194" s="453" t="s">
        <v>433</v>
      </c>
      <c r="B194" s="463" t="s">
        <v>817</v>
      </c>
      <c r="C194" s="458" t="s">
        <v>79</v>
      </c>
      <c r="D194" s="458">
        <v>72</v>
      </c>
      <c r="E194" s="917"/>
      <c r="F194" s="916">
        <f t="shared" si="4"/>
        <v>0</v>
      </c>
    </row>
    <row r="195" spans="1:6" s="1" customFormat="1" x14ac:dyDescent="0.2">
      <c r="A195" s="453"/>
      <c r="B195" s="454"/>
      <c r="C195" s="458"/>
      <c r="D195" s="458"/>
      <c r="E195" s="464"/>
      <c r="F195" s="916"/>
    </row>
    <row r="196" spans="1:6" s="1" customFormat="1" x14ac:dyDescent="0.2">
      <c r="A196" s="453"/>
      <c r="B196" s="454"/>
      <c r="C196" s="458"/>
      <c r="D196" s="458"/>
      <c r="E196" s="464"/>
      <c r="F196" s="916"/>
    </row>
    <row r="197" spans="1:6" s="1" customFormat="1" x14ac:dyDescent="0.2">
      <c r="A197" s="453"/>
      <c r="B197" s="454"/>
      <c r="C197" s="458"/>
      <c r="D197" s="458"/>
      <c r="E197" s="464"/>
      <c r="F197" s="916"/>
    </row>
    <row r="198" spans="1:6" s="1" customFormat="1" ht="13" thickBot="1" x14ac:dyDescent="0.3">
      <c r="A198" s="466"/>
      <c r="B198" s="467"/>
      <c r="C198" s="468"/>
      <c r="D198" s="468" t="s">
        <v>119</v>
      </c>
      <c r="E198" s="919"/>
      <c r="F198" s="920">
        <f>SUM(F170:F197)</f>
        <v>0</v>
      </c>
    </row>
    <row r="199" spans="1:6" s="1" customFormat="1" x14ac:dyDescent="0.25">
      <c r="A199" s="474"/>
      <c r="B199" s="445"/>
      <c r="C199" s="448"/>
      <c r="D199" s="448"/>
      <c r="E199" s="921"/>
      <c r="F199" s="922"/>
    </row>
    <row r="200" spans="1:6" s="1" customFormat="1" x14ac:dyDescent="0.25">
      <c r="A200" s="474"/>
      <c r="B200" s="445"/>
      <c r="C200" s="448"/>
      <c r="D200" s="448"/>
      <c r="E200" s="921"/>
      <c r="F200" s="922"/>
    </row>
    <row r="201" spans="1:6" ht="13" thickBot="1" x14ac:dyDescent="0.3">
      <c r="A201" s="451"/>
      <c r="B201" s="451"/>
      <c r="C201" s="451"/>
      <c r="D201" s="451"/>
      <c r="E201" s="471"/>
      <c r="F201" s="925"/>
    </row>
    <row r="202" spans="1:6" ht="13" x14ac:dyDescent="0.3">
      <c r="A202" s="493" t="s">
        <v>72</v>
      </c>
      <c r="B202" s="494" t="s">
        <v>73</v>
      </c>
      <c r="C202" s="494" t="s">
        <v>74</v>
      </c>
      <c r="D202" s="494" t="s">
        <v>75</v>
      </c>
      <c r="E202" s="495" t="s">
        <v>90</v>
      </c>
      <c r="F202" s="915" t="s">
        <v>91</v>
      </c>
    </row>
    <row r="203" spans="1:6" ht="13" x14ac:dyDescent="0.3">
      <c r="A203" s="306"/>
      <c r="B203" s="307"/>
      <c r="C203" s="307"/>
      <c r="D203" s="307"/>
      <c r="E203" s="499"/>
      <c r="F203" s="923"/>
    </row>
    <row r="204" spans="1:6" ht="13" x14ac:dyDescent="0.3">
      <c r="A204" s="306"/>
      <c r="B204" s="295" t="s">
        <v>188</v>
      </c>
      <c r="C204" s="307"/>
      <c r="D204" s="307"/>
      <c r="E204" s="499"/>
      <c r="F204" s="916"/>
    </row>
    <row r="205" spans="1:6" ht="13" x14ac:dyDescent="0.3">
      <c r="A205" s="306"/>
      <c r="B205" s="295"/>
      <c r="C205" s="307"/>
      <c r="D205" s="307"/>
      <c r="E205" s="499"/>
      <c r="F205" s="916"/>
    </row>
    <row r="206" spans="1:6" ht="50" x14ac:dyDescent="0.25">
      <c r="A206" s="453" t="s">
        <v>187</v>
      </c>
      <c r="B206" s="454" t="s">
        <v>369</v>
      </c>
      <c r="C206" s="458" t="s">
        <v>79</v>
      </c>
      <c r="D206" s="458">
        <v>80</v>
      </c>
      <c r="E206" s="917"/>
      <c r="F206" s="916">
        <f t="shared" ref="F206:F228" si="5">D206*E206</f>
        <v>0</v>
      </c>
    </row>
    <row r="207" spans="1:6" ht="13" x14ac:dyDescent="0.3">
      <c r="A207" s="306"/>
      <c r="B207" s="307"/>
      <c r="C207" s="307"/>
      <c r="D207" s="307"/>
      <c r="E207" s="917"/>
      <c r="F207" s="916"/>
    </row>
    <row r="208" spans="1:6" ht="37.5" x14ac:dyDescent="0.25">
      <c r="A208" s="453" t="s">
        <v>189</v>
      </c>
      <c r="B208" s="454" t="s">
        <v>376</v>
      </c>
      <c r="C208" s="458" t="s">
        <v>79</v>
      </c>
      <c r="D208" s="458">
        <v>80</v>
      </c>
      <c r="E208" s="917"/>
      <c r="F208" s="916">
        <f t="shared" si="5"/>
        <v>0</v>
      </c>
    </row>
    <row r="209" spans="1:6" x14ac:dyDescent="0.25">
      <c r="A209" s="453"/>
      <c r="B209" s="454"/>
      <c r="C209" s="458"/>
      <c r="D209" s="458"/>
      <c r="E209" s="917"/>
      <c r="F209" s="916"/>
    </row>
    <row r="210" spans="1:6" ht="13" x14ac:dyDescent="0.25">
      <c r="A210" s="453"/>
      <c r="B210" s="295" t="s">
        <v>434</v>
      </c>
      <c r="C210" s="458"/>
      <c r="D210" s="458"/>
      <c r="E210" s="917"/>
      <c r="F210" s="916"/>
    </row>
    <row r="211" spans="1:6" x14ac:dyDescent="0.25">
      <c r="A211" s="453"/>
      <c r="B211" s="454"/>
      <c r="C211" s="458"/>
      <c r="D211" s="458"/>
      <c r="E211" s="917"/>
      <c r="F211" s="916"/>
    </row>
    <row r="212" spans="1:6" ht="13" x14ac:dyDescent="0.25">
      <c r="A212" s="453"/>
      <c r="B212" s="295" t="s">
        <v>194</v>
      </c>
      <c r="C212" s="458"/>
      <c r="D212" s="458"/>
      <c r="E212" s="917"/>
      <c r="F212" s="916"/>
    </row>
    <row r="213" spans="1:6" x14ac:dyDescent="0.25">
      <c r="A213" s="453"/>
      <c r="B213" s="454"/>
      <c r="C213" s="458"/>
      <c r="D213" s="458"/>
      <c r="E213" s="917"/>
      <c r="F213" s="916"/>
    </row>
    <row r="214" spans="1:6" ht="75" x14ac:dyDescent="0.25">
      <c r="A214" s="453" t="s">
        <v>485</v>
      </c>
      <c r="B214" s="451" t="s">
        <v>1517</v>
      </c>
      <c r="C214" s="458" t="s">
        <v>294</v>
      </c>
      <c r="D214" s="458">
        <v>13</v>
      </c>
      <c r="E214" s="917"/>
      <c r="F214" s="916">
        <f t="shared" si="5"/>
        <v>0</v>
      </c>
    </row>
    <row r="215" spans="1:6" x14ac:dyDescent="0.25">
      <c r="A215" s="453"/>
      <c r="B215" s="454"/>
      <c r="C215" s="458"/>
      <c r="D215" s="458"/>
      <c r="E215" s="917"/>
      <c r="F215" s="916"/>
    </row>
    <row r="216" spans="1:6" ht="62.5" x14ac:dyDescent="0.25">
      <c r="A216" s="453" t="s">
        <v>486</v>
      </c>
      <c r="B216" s="454" t="s">
        <v>1518</v>
      </c>
      <c r="C216" s="458" t="s">
        <v>294</v>
      </c>
      <c r="D216" s="458">
        <v>8</v>
      </c>
      <c r="E216" s="917"/>
      <c r="F216" s="916">
        <f t="shared" si="5"/>
        <v>0</v>
      </c>
    </row>
    <row r="217" spans="1:6" x14ac:dyDescent="0.25">
      <c r="A217" s="453"/>
      <c r="B217" s="454"/>
      <c r="C217" s="458"/>
      <c r="D217" s="458"/>
      <c r="E217" s="917"/>
      <c r="F217" s="916"/>
    </row>
    <row r="218" spans="1:6" ht="13" x14ac:dyDescent="0.25">
      <c r="A218" s="453"/>
      <c r="B218" s="295" t="s">
        <v>193</v>
      </c>
      <c r="C218" s="458"/>
      <c r="D218" s="458"/>
      <c r="E218" s="917"/>
      <c r="F218" s="916"/>
    </row>
    <row r="219" spans="1:6" x14ac:dyDescent="0.25">
      <c r="A219" s="453"/>
      <c r="B219" s="304"/>
      <c r="C219" s="458"/>
      <c r="D219" s="458"/>
      <c r="E219" s="917"/>
      <c r="F219" s="916"/>
    </row>
    <row r="220" spans="1:6" ht="75" x14ac:dyDescent="0.25">
      <c r="A220" s="453" t="s">
        <v>442</v>
      </c>
      <c r="B220" s="454" t="s">
        <v>1519</v>
      </c>
      <c r="C220" s="458" t="s">
        <v>294</v>
      </c>
      <c r="D220" s="458">
        <v>4</v>
      </c>
      <c r="E220" s="917"/>
      <c r="F220" s="916">
        <f t="shared" si="5"/>
        <v>0</v>
      </c>
    </row>
    <row r="221" spans="1:6" x14ac:dyDescent="0.25">
      <c r="A221" s="453"/>
      <c r="B221" s="454"/>
      <c r="C221" s="458"/>
      <c r="D221" s="458"/>
      <c r="E221" s="917"/>
      <c r="F221" s="916"/>
    </row>
    <row r="222" spans="1:6" ht="50" x14ac:dyDescent="0.25">
      <c r="A222" s="453" t="s">
        <v>444</v>
      </c>
      <c r="B222" s="454" t="s">
        <v>1520</v>
      </c>
      <c r="C222" s="458" t="s">
        <v>294</v>
      </c>
      <c r="D222" s="458">
        <v>10</v>
      </c>
      <c r="E222" s="917"/>
      <c r="F222" s="916">
        <f t="shared" si="5"/>
        <v>0</v>
      </c>
    </row>
    <row r="223" spans="1:6" x14ac:dyDescent="0.25">
      <c r="A223" s="453"/>
      <c r="B223" s="454"/>
      <c r="C223" s="458"/>
      <c r="D223" s="458"/>
      <c r="E223" s="917"/>
      <c r="F223" s="916"/>
    </row>
    <row r="224" spans="1:6" ht="13" x14ac:dyDescent="0.25">
      <c r="A224" s="453"/>
      <c r="B224" s="295" t="s">
        <v>171</v>
      </c>
      <c r="C224" s="458"/>
      <c r="D224" s="458"/>
      <c r="E224" s="917"/>
      <c r="F224" s="916"/>
    </row>
    <row r="225" spans="1:6" x14ac:dyDescent="0.25">
      <c r="A225" s="453"/>
      <c r="B225" s="304"/>
      <c r="C225" s="458"/>
      <c r="D225" s="458"/>
      <c r="E225" s="917"/>
      <c r="F225" s="916"/>
    </row>
    <row r="226" spans="1:6" ht="52" x14ac:dyDescent="0.25">
      <c r="A226" s="453" t="s">
        <v>1314</v>
      </c>
      <c r="B226" s="454" t="s">
        <v>1266</v>
      </c>
      <c r="C226" s="458" t="s">
        <v>294</v>
      </c>
      <c r="D226" s="458">
        <v>1</v>
      </c>
      <c r="E226" s="917"/>
      <c r="F226" s="916">
        <f t="shared" si="5"/>
        <v>0</v>
      </c>
    </row>
    <row r="227" spans="1:6" x14ac:dyDescent="0.25">
      <c r="A227" s="453"/>
      <c r="B227" s="304"/>
      <c r="C227" s="458"/>
      <c r="D227" s="458"/>
      <c r="E227" s="917"/>
      <c r="F227" s="916"/>
    </row>
    <row r="228" spans="1:6" ht="39.5" x14ac:dyDescent="0.25">
      <c r="A228" s="453" t="s">
        <v>1315</v>
      </c>
      <c r="B228" s="454" t="s">
        <v>1267</v>
      </c>
      <c r="C228" s="458" t="s">
        <v>294</v>
      </c>
      <c r="D228" s="458">
        <v>1</v>
      </c>
      <c r="E228" s="917"/>
      <c r="F228" s="916">
        <f t="shared" si="5"/>
        <v>0</v>
      </c>
    </row>
    <row r="229" spans="1:6" x14ac:dyDescent="0.25">
      <c r="A229" s="453"/>
      <c r="B229" s="304"/>
      <c r="C229" s="458"/>
      <c r="D229" s="458"/>
      <c r="E229" s="464"/>
      <c r="F229" s="916"/>
    </row>
    <row r="230" spans="1:6" ht="13" thickBot="1" x14ac:dyDescent="0.3">
      <c r="A230" s="466"/>
      <c r="B230" s="467"/>
      <c r="C230" s="468"/>
      <c r="D230" s="468" t="s">
        <v>119</v>
      </c>
      <c r="E230" s="919"/>
      <c r="F230" s="920">
        <f>SUM(F206:F229)</f>
        <v>0</v>
      </c>
    </row>
    <row r="231" spans="1:6" x14ac:dyDescent="0.25">
      <c r="A231" s="474"/>
      <c r="B231" s="445"/>
      <c r="C231" s="448"/>
      <c r="D231" s="448"/>
      <c r="E231" s="921"/>
      <c r="F231" s="922"/>
    </row>
    <row r="232" spans="1:6" x14ac:dyDescent="0.25">
      <c r="A232" s="474"/>
      <c r="B232" s="445"/>
      <c r="C232" s="448"/>
      <c r="D232" s="448"/>
      <c r="E232" s="921"/>
      <c r="F232" s="922"/>
    </row>
    <row r="233" spans="1:6" s="1" customFormat="1" ht="13" thickBot="1" x14ac:dyDescent="0.3">
      <c r="A233" s="492"/>
      <c r="B233" s="445"/>
      <c r="C233" s="448"/>
      <c r="D233" s="448"/>
      <c r="E233" s="449"/>
      <c r="F233" s="924"/>
    </row>
    <row r="234" spans="1:6" s="1" customFormat="1" ht="13" x14ac:dyDescent="0.3">
      <c r="A234" s="493" t="s">
        <v>72</v>
      </c>
      <c r="B234" s="494" t="s">
        <v>73</v>
      </c>
      <c r="C234" s="494" t="s">
        <v>74</v>
      </c>
      <c r="D234" s="494" t="s">
        <v>75</v>
      </c>
      <c r="E234" s="495" t="s">
        <v>90</v>
      </c>
      <c r="F234" s="915" t="s">
        <v>91</v>
      </c>
    </row>
    <row r="235" spans="1:6" s="1" customFormat="1" ht="13" x14ac:dyDescent="0.3">
      <c r="A235" s="306"/>
      <c r="B235" s="307"/>
      <c r="C235" s="307"/>
      <c r="D235" s="307"/>
      <c r="E235" s="499"/>
      <c r="F235" s="923"/>
    </row>
    <row r="236" spans="1:6" s="1" customFormat="1" ht="25" x14ac:dyDescent="0.2">
      <c r="A236" s="453" t="s">
        <v>1316</v>
      </c>
      <c r="B236" s="454" t="s">
        <v>197</v>
      </c>
      <c r="C236" s="458" t="s">
        <v>67</v>
      </c>
      <c r="D236" s="458">
        <v>1</v>
      </c>
      <c r="E236" s="917"/>
      <c r="F236" s="916">
        <f t="shared" ref="F236:F256" si="6">D236*E236</f>
        <v>0</v>
      </c>
    </row>
    <row r="237" spans="1:6" s="1" customFormat="1" ht="13" x14ac:dyDescent="0.3">
      <c r="A237" s="306"/>
      <c r="B237" s="307"/>
      <c r="C237" s="307"/>
      <c r="D237" s="307"/>
      <c r="E237" s="917"/>
      <c r="F237" s="916"/>
    </row>
    <row r="238" spans="1:6" s="1" customFormat="1" ht="13" x14ac:dyDescent="0.2">
      <c r="A238" s="453"/>
      <c r="B238" s="295" t="s">
        <v>405</v>
      </c>
      <c r="C238" s="458"/>
      <c r="D238" s="458"/>
      <c r="E238" s="917"/>
      <c r="F238" s="916"/>
    </row>
    <row r="239" spans="1:6" s="1" customFormat="1" ht="13" x14ac:dyDescent="0.2">
      <c r="A239" s="453"/>
      <c r="B239" s="295"/>
      <c r="C239" s="458"/>
      <c r="D239" s="458"/>
      <c r="E239" s="917"/>
      <c r="F239" s="916"/>
    </row>
    <row r="240" spans="1:6" s="1" customFormat="1" ht="37.5" x14ac:dyDescent="0.2">
      <c r="A240" s="453" t="s">
        <v>1317</v>
      </c>
      <c r="B240" s="454" t="s">
        <v>818</v>
      </c>
      <c r="C240" s="458" t="s">
        <v>294</v>
      </c>
      <c r="D240" s="458">
        <v>1</v>
      </c>
      <c r="E240" s="917"/>
      <c r="F240" s="916">
        <f t="shared" si="6"/>
        <v>0</v>
      </c>
    </row>
    <row r="241" spans="1:6" s="1" customFormat="1" ht="13" x14ac:dyDescent="0.3">
      <c r="A241" s="306"/>
      <c r="B241" s="307"/>
      <c r="C241" s="307"/>
      <c r="D241" s="307"/>
      <c r="E241" s="917"/>
      <c r="F241" s="916"/>
    </row>
    <row r="242" spans="1:6" s="1" customFormat="1" ht="13" x14ac:dyDescent="0.2">
      <c r="A242" s="453"/>
      <c r="B242" s="295" t="s">
        <v>393</v>
      </c>
      <c r="C242" s="458"/>
      <c r="D242" s="458"/>
      <c r="E242" s="917"/>
      <c r="F242" s="916"/>
    </row>
    <row r="243" spans="1:6" s="1" customFormat="1" ht="13" x14ac:dyDescent="0.2">
      <c r="A243" s="453"/>
      <c r="B243" s="295"/>
      <c r="C243" s="458"/>
      <c r="D243" s="458"/>
      <c r="E243" s="917"/>
      <c r="F243" s="916"/>
    </row>
    <row r="244" spans="1:6" s="1" customFormat="1" ht="37.5" x14ac:dyDescent="0.2">
      <c r="A244" s="453"/>
      <c r="B244" s="304" t="s">
        <v>394</v>
      </c>
      <c r="C244" s="458"/>
      <c r="D244" s="458"/>
      <c r="E244" s="917"/>
      <c r="F244" s="916"/>
    </row>
    <row r="245" spans="1:6" s="1" customFormat="1" ht="13" x14ac:dyDescent="0.2">
      <c r="A245" s="453"/>
      <c r="B245" s="295"/>
      <c r="C245" s="458"/>
      <c r="D245" s="458"/>
      <c r="E245" s="917"/>
      <c r="F245" s="916"/>
    </row>
    <row r="246" spans="1:6" s="1" customFormat="1" ht="75" x14ac:dyDescent="0.2">
      <c r="A246" s="453" t="s">
        <v>1318</v>
      </c>
      <c r="B246" s="454" t="s">
        <v>819</v>
      </c>
      <c r="C246" s="458" t="s">
        <v>294</v>
      </c>
      <c r="D246" s="458">
        <v>2</v>
      </c>
      <c r="E246" s="917"/>
      <c r="F246" s="916">
        <f t="shared" si="6"/>
        <v>0</v>
      </c>
    </row>
    <row r="247" spans="1:6" s="1" customFormat="1" x14ac:dyDescent="0.2">
      <c r="A247" s="453"/>
      <c r="B247" s="505"/>
      <c r="C247" s="458"/>
      <c r="D247" s="458"/>
      <c r="E247" s="917"/>
      <c r="F247" s="916"/>
    </row>
    <row r="248" spans="1:6" s="1" customFormat="1" ht="100" x14ac:dyDescent="0.2">
      <c r="A248" s="453" t="s">
        <v>1319</v>
      </c>
      <c r="B248" s="454" t="s">
        <v>820</v>
      </c>
      <c r="C248" s="458" t="s">
        <v>294</v>
      </c>
      <c r="D248" s="458">
        <v>2</v>
      </c>
      <c r="E248" s="917"/>
      <c r="F248" s="916">
        <f t="shared" si="6"/>
        <v>0</v>
      </c>
    </row>
    <row r="249" spans="1:6" s="1" customFormat="1" x14ac:dyDescent="0.2">
      <c r="A249" s="453"/>
      <c r="B249" s="454"/>
      <c r="C249" s="458"/>
      <c r="D249" s="458"/>
      <c r="E249" s="917"/>
      <c r="F249" s="916"/>
    </row>
    <row r="250" spans="1:6" s="1" customFormat="1" ht="25" x14ac:dyDescent="0.2">
      <c r="A250" s="453" t="s">
        <v>1320</v>
      </c>
      <c r="B250" s="454" t="s">
        <v>454</v>
      </c>
      <c r="C250" s="458" t="s">
        <v>294</v>
      </c>
      <c r="D250" s="458">
        <v>2</v>
      </c>
      <c r="E250" s="917"/>
      <c r="F250" s="916">
        <f t="shared" si="6"/>
        <v>0</v>
      </c>
    </row>
    <row r="251" spans="1:6" s="1" customFormat="1" x14ac:dyDescent="0.2">
      <c r="A251" s="453"/>
      <c r="B251" s="909"/>
      <c r="C251" s="458"/>
      <c r="D251" s="458"/>
      <c r="E251" s="917"/>
      <c r="F251" s="916"/>
    </row>
    <row r="252" spans="1:6" s="1" customFormat="1" ht="25" x14ac:dyDescent="0.2">
      <c r="A252" s="453" t="s">
        <v>1321</v>
      </c>
      <c r="B252" s="454" t="s">
        <v>455</v>
      </c>
      <c r="C252" s="458" t="s">
        <v>67</v>
      </c>
      <c r="D252" s="458">
        <v>2</v>
      </c>
      <c r="E252" s="917"/>
      <c r="F252" s="916">
        <f t="shared" si="6"/>
        <v>0</v>
      </c>
    </row>
    <row r="253" spans="1:6" s="1" customFormat="1" x14ac:dyDescent="0.2">
      <c r="A253" s="453"/>
      <c r="B253" s="454"/>
      <c r="C253" s="458"/>
      <c r="D253" s="458"/>
      <c r="E253" s="917"/>
      <c r="F253" s="916"/>
    </row>
    <row r="254" spans="1:6" s="1" customFormat="1" ht="62.5" x14ac:dyDescent="0.2">
      <c r="A254" s="453" t="s">
        <v>1322</v>
      </c>
      <c r="B254" s="454" t="s">
        <v>821</v>
      </c>
      <c r="C254" s="458" t="s">
        <v>67</v>
      </c>
      <c r="D254" s="910">
        <v>1</v>
      </c>
      <c r="E254" s="917"/>
      <c r="F254" s="916">
        <f t="shared" si="6"/>
        <v>0</v>
      </c>
    </row>
    <row r="255" spans="1:6" s="1" customFormat="1" ht="13" x14ac:dyDescent="0.2">
      <c r="A255" s="453"/>
      <c r="B255" s="295"/>
      <c r="C255" s="458"/>
      <c r="D255" s="458"/>
      <c r="E255" s="917"/>
      <c r="F255" s="916"/>
    </row>
    <row r="256" spans="1:6" s="1" customFormat="1" ht="62.5" x14ac:dyDescent="0.2">
      <c r="A256" s="453" t="s">
        <v>1323</v>
      </c>
      <c r="B256" s="454" t="s">
        <v>404</v>
      </c>
      <c r="C256" s="458" t="s">
        <v>67</v>
      </c>
      <c r="D256" s="458">
        <v>1</v>
      </c>
      <c r="E256" s="917"/>
      <c r="F256" s="916">
        <f t="shared" si="6"/>
        <v>0</v>
      </c>
    </row>
    <row r="257" spans="1:11" s="1" customFormat="1" ht="13" x14ac:dyDescent="0.2">
      <c r="A257" s="453"/>
      <c r="B257" s="295"/>
      <c r="C257" s="458"/>
      <c r="D257" s="458"/>
      <c r="E257" s="917"/>
      <c r="F257" s="916"/>
    </row>
    <row r="258" spans="1:11" s="1" customFormat="1" x14ac:dyDescent="0.2">
      <c r="A258" s="453"/>
      <c r="B258" s="454"/>
      <c r="C258" s="458"/>
      <c r="D258" s="458"/>
      <c r="E258" s="917"/>
      <c r="F258" s="916"/>
    </row>
    <row r="259" spans="1:11" s="1" customFormat="1" x14ac:dyDescent="0.2">
      <c r="A259" s="453"/>
      <c r="B259" s="451"/>
      <c r="C259" s="458"/>
      <c r="D259" s="458"/>
      <c r="E259" s="917"/>
      <c r="F259" s="916"/>
    </row>
    <row r="260" spans="1:11" s="1" customFormat="1" x14ac:dyDescent="0.2">
      <c r="A260" s="453"/>
      <c r="B260" s="454"/>
      <c r="C260" s="458"/>
      <c r="D260" s="458"/>
      <c r="E260" s="917"/>
      <c r="F260" s="916"/>
    </row>
    <row r="261" spans="1:11" s="1" customFormat="1" x14ac:dyDescent="0.2">
      <c r="A261" s="453"/>
      <c r="B261" s="451"/>
      <c r="C261" s="458"/>
      <c r="D261" s="458"/>
      <c r="E261" s="918"/>
      <c r="F261" s="916"/>
    </row>
    <row r="262" spans="1:11" s="1" customFormat="1" ht="13" thickBot="1" x14ac:dyDescent="0.3">
      <c r="A262" s="466"/>
      <c r="B262" s="467"/>
      <c r="C262" s="468"/>
      <c r="D262" s="468" t="s">
        <v>119</v>
      </c>
      <c r="E262" s="919"/>
      <c r="F262" s="920">
        <f>SUM(F236:F261)</f>
        <v>0</v>
      </c>
    </row>
    <row r="263" spans="1:11" s="1" customFormat="1" x14ac:dyDescent="0.25">
      <c r="A263" s="474"/>
      <c r="B263" s="445"/>
      <c r="C263" s="448"/>
      <c r="D263" s="448"/>
      <c r="E263" s="921"/>
      <c r="F263" s="922"/>
    </row>
    <row r="264" spans="1:11" s="1" customFormat="1" ht="13" thickBot="1" x14ac:dyDescent="0.3">
      <c r="A264" s="492"/>
      <c r="B264" s="445"/>
      <c r="C264" s="448"/>
      <c r="D264" s="448"/>
      <c r="E264" s="449"/>
      <c r="F264" s="924"/>
    </row>
    <row r="265" spans="1:11" s="1" customFormat="1" ht="13" x14ac:dyDescent="0.3">
      <c r="A265" s="493" t="s">
        <v>72</v>
      </c>
      <c r="B265" s="494" t="s">
        <v>73</v>
      </c>
      <c r="C265" s="494" t="s">
        <v>74</v>
      </c>
      <c r="D265" s="494" t="s">
        <v>75</v>
      </c>
      <c r="E265" s="495" t="s">
        <v>90</v>
      </c>
      <c r="F265" s="915" t="s">
        <v>91</v>
      </c>
    </row>
    <row r="266" spans="1:11" s="1" customFormat="1" ht="13" x14ac:dyDescent="0.3">
      <c r="A266" s="306"/>
      <c r="B266" s="307"/>
      <c r="C266" s="307"/>
      <c r="D266" s="307"/>
      <c r="E266" s="499"/>
      <c r="F266" s="923"/>
    </row>
    <row r="267" spans="1:11" s="1" customFormat="1" ht="37.5" x14ac:dyDescent="0.2">
      <c r="A267" s="453" t="s">
        <v>1324</v>
      </c>
      <c r="B267" s="454" t="s">
        <v>822</v>
      </c>
      <c r="C267" s="458" t="s">
        <v>294</v>
      </c>
      <c r="D267" s="458">
        <v>4</v>
      </c>
      <c r="E267" s="917"/>
      <c r="F267" s="916">
        <f t="shared" ref="F267:F290" si="7">D267*E267</f>
        <v>0</v>
      </c>
    </row>
    <row r="268" spans="1:11" s="1" customFormat="1" ht="13" x14ac:dyDescent="0.2">
      <c r="A268" s="453"/>
      <c r="B268" s="295"/>
      <c r="C268" s="458"/>
      <c r="D268" s="458"/>
      <c r="E268" s="917"/>
      <c r="F268" s="916"/>
    </row>
    <row r="269" spans="1:11" s="1" customFormat="1" ht="25" x14ac:dyDescent="0.2">
      <c r="A269" s="453" t="s">
        <v>1325</v>
      </c>
      <c r="B269" s="454" t="s">
        <v>823</v>
      </c>
      <c r="C269" s="458" t="s">
        <v>294</v>
      </c>
      <c r="D269" s="458">
        <v>1</v>
      </c>
      <c r="E269" s="917"/>
      <c r="F269" s="916">
        <f t="shared" si="7"/>
        <v>0</v>
      </c>
    </row>
    <row r="270" spans="1:11" x14ac:dyDescent="0.25">
      <c r="A270" s="453"/>
      <c r="B270" s="454"/>
      <c r="C270" s="458"/>
      <c r="D270" s="458"/>
      <c r="E270" s="917"/>
      <c r="F270" s="916"/>
      <c r="K270" s="10"/>
    </row>
    <row r="271" spans="1:11" ht="37.5" x14ac:dyDescent="0.25">
      <c r="A271" s="453" t="s">
        <v>1326</v>
      </c>
      <c r="B271" s="454" t="s">
        <v>824</v>
      </c>
      <c r="C271" s="458" t="s">
        <v>294</v>
      </c>
      <c r="D271" s="458">
        <v>1</v>
      </c>
      <c r="E271" s="917"/>
      <c r="F271" s="916">
        <f t="shared" si="7"/>
        <v>0</v>
      </c>
      <c r="K271" s="10"/>
    </row>
    <row r="272" spans="1:11" x14ac:dyDescent="0.25">
      <c r="A272" s="453"/>
      <c r="B272" s="304"/>
      <c r="C272" s="458"/>
      <c r="D272" s="458"/>
      <c r="E272" s="917"/>
      <c r="F272" s="916"/>
      <c r="K272" s="10"/>
    </row>
    <row r="273" spans="1:11" ht="37.5" x14ac:dyDescent="0.25">
      <c r="A273" s="453" t="s">
        <v>1327</v>
      </c>
      <c r="B273" s="454" t="s">
        <v>825</v>
      </c>
      <c r="C273" s="458" t="s">
        <v>294</v>
      </c>
      <c r="D273" s="458">
        <v>1</v>
      </c>
      <c r="E273" s="917"/>
      <c r="F273" s="916">
        <f t="shared" si="7"/>
        <v>0</v>
      </c>
      <c r="K273" s="10"/>
    </row>
    <row r="274" spans="1:11" x14ac:dyDescent="0.25">
      <c r="A274" s="453"/>
      <c r="B274" s="909"/>
      <c r="C274" s="458"/>
      <c r="D274" s="458"/>
      <c r="E274" s="917"/>
      <c r="F274" s="916"/>
      <c r="K274" s="10"/>
    </row>
    <row r="275" spans="1:11" ht="37.5" x14ac:dyDescent="0.25">
      <c r="A275" s="453" t="s">
        <v>1328</v>
      </c>
      <c r="B275" s="454" t="s">
        <v>826</v>
      </c>
      <c r="C275" s="458" t="s">
        <v>294</v>
      </c>
      <c r="D275" s="458">
        <v>1</v>
      </c>
      <c r="E275" s="917"/>
      <c r="F275" s="916">
        <f t="shared" si="7"/>
        <v>0</v>
      </c>
      <c r="K275" s="10"/>
    </row>
    <row r="276" spans="1:11" x14ac:dyDescent="0.25">
      <c r="A276" s="453"/>
      <c r="B276" s="454"/>
      <c r="C276" s="458"/>
      <c r="D276" s="458"/>
      <c r="E276" s="917"/>
      <c r="F276" s="916"/>
      <c r="K276" s="10"/>
    </row>
    <row r="277" spans="1:11" x14ac:dyDescent="0.25">
      <c r="A277" s="453"/>
      <c r="B277" s="454"/>
      <c r="C277" s="458"/>
      <c r="D277" s="458"/>
      <c r="E277" s="917"/>
      <c r="F277" s="916"/>
      <c r="K277" s="10"/>
    </row>
    <row r="278" spans="1:11" ht="62.5" x14ac:dyDescent="0.25">
      <c r="A278" s="453" t="s">
        <v>1329</v>
      </c>
      <c r="B278" s="454" t="s">
        <v>827</v>
      </c>
      <c r="C278" s="458" t="s">
        <v>294</v>
      </c>
      <c r="D278" s="458">
        <v>1</v>
      </c>
      <c r="E278" s="917"/>
      <c r="F278" s="916">
        <f t="shared" si="7"/>
        <v>0</v>
      </c>
      <c r="K278" s="10"/>
    </row>
    <row r="279" spans="1:11" x14ac:dyDescent="0.25">
      <c r="A279" s="453"/>
      <c r="B279" s="454"/>
      <c r="C279" s="458"/>
      <c r="D279" s="458"/>
      <c r="E279" s="917"/>
      <c r="F279" s="916"/>
      <c r="K279" s="10"/>
    </row>
    <row r="280" spans="1:11" ht="50" x14ac:dyDescent="0.25">
      <c r="A280" s="453" t="s">
        <v>1330</v>
      </c>
      <c r="B280" s="454" t="s">
        <v>828</v>
      </c>
      <c r="C280" s="458" t="s">
        <v>294</v>
      </c>
      <c r="D280" s="458">
        <v>1</v>
      </c>
      <c r="E280" s="917"/>
      <c r="F280" s="916">
        <f t="shared" si="7"/>
        <v>0</v>
      </c>
      <c r="K280" s="10"/>
    </row>
    <row r="281" spans="1:11" x14ac:dyDescent="0.25">
      <c r="A281" s="453"/>
      <c r="B281" s="454"/>
      <c r="C281" s="458"/>
      <c r="D281" s="458"/>
      <c r="E281" s="917"/>
      <c r="F281" s="916"/>
      <c r="K281" s="10"/>
    </row>
    <row r="282" spans="1:11" ht="25" x14ac:dyDescent="0.25">
      <c r="A282" s="453" t="s">
        <v>1331</v>
      </c>
      <c r="B282" s="454" t="s">
        <v>829</v>
      </c>
      <c r="C282" s="458" t="s">
        <v>294</v>
      </c>
      <c r="D282" s="458">
        <v>2</v>
      </c>
      <c r="E282" s="917"/>
      <c r="F282" s="916">
        <f t="shared" si="7"/>
        <v>0</v>
      </c>
      <c r="K282" s="10"/>
    </row>
    <row r="283" spans="1:11" x14ac:dyDescent="0.25">
      <c r="A283" s="453"/>
      <c r="B283" s="454"/>
      <c r="C283" s="458"/>
      <c r="D283" s="458"/>
      <c r="E283" s="917"/>
      <c r="F283" s="916"/>
      <c r="K283" s="10"/>
    </row>
    <row r="284" spans="1:11" ht="25" x14ac:dyDescent="0.25">
      <c r="A284" s="453" t="s">
        <v>1332</v>
      </c>
      <c r="B284" s="454" t="s">
        <v>830</v>
      </c>
      <c r="C284" s="458" t="s">
        <v>294</v>
      </c>
      <c r="D284" s="458">
        <v>1</v>
      </c>
      <c r="E284" s="917"/>
      <c r="F284" s="916">
        <f t="shared" si="7"/>
        <v>0</v>
      </c>
      <c r="K284" s="10"/>
    </row>
    <row r="285" spans="1:11" x14ac:dyDescent="0.25">
      <c r="A285" s="453"/>
      <c r="B285" s="454"/>
      <c r="C285" s="458"/>
      <c r="D285" s="458"/>
      <c r="E285" s="917"/>
      <c r="F285" s="916"/>
      <c r="K285" s="10"/>
    </row>
    <row r="286" spans="1:11" ht="25" x14ac:dyDescent="0.25">
      <c r="A286" s="453" t="s">
        <v>1333</v>
      </c>
      <c r="B286" s="454" t="s">
        <v>831</v>
      </c>
      <c r="C286" s="458" t="s">
        <v>294</v>
      </c>
      <c r="D286" s="458">
        <v>1</v>
      </c>
      <c r="E286" s="917"/>
      <c r="F286" s="916">
        <f t="shared" si="7"/>
        <v>0</v>
      </c>
      <c r="K286" s="10"/>
    </row>
    <row r="287" spans="1:11" x14ac:dyDescent="0.25">
      <c r="A287" s="453"/>
      <c r="B287" s="454"/>
      <c r="C287" s="458"/>
      <c r="D287" s="458"/>
      <c r="E287" s="917"/>
      <c r="F287" s="916"/>
    </row>
    <row r="288" spans="1:11" ht="25" x14ac:dyDescent="0.25">
      <c r="A288" s="453" t="s">
        <v>1334</v>
      </c>
      <c r="B288" s="454" t="s">
        <v>832</v>
      </c>
      <c r="C288" s="458" t="s">
        <v>294</v>
      </c>
      <c r="D288" s="458">
        <v>1</v>
      </c>
      <c r="E288" s="917"/>
      <c r="F288" s="916">
        <f t="shared" si="7"/>
        <v>0</v>
      </c>
    </row>
    <row r="289" spans="1:6" x14ac:dyDescent="0.25">
      <c r="A289" s="453"/>
      <c r="B289" s="454"/>
      <c r="C289" s="458"/>
      <c r="D289" s="458"/>
      <c r="E289" s="917"/>
      <c r="F289" s="916"/>
    </row>
    <row r="290" spans="1:6" ht="25" x14ac:dyDescent="0.25">
      <c r="A290" s="453" t="s">
        <v>1335</v>
      </c>
      <c r="B290" s="454" t="s">
        <v>833</v>
      </c>
      <c r="C290" s="458" t="s">
        <v>294</v>
      </c>
      <c r="D290" s="458">
        <v>2</v>
      </c>
      <c r="E290" s="917"/>
      <c r="F290" s="916">
        <f t="shared" si="7"/>
        <v>0</v>
      </c>
    </row>
    <row r="291" spans="1:6" x14ac:dyDescent="0.25">
      <c r="A291" s="453"/>
      <c r="B291" s="454"/>
      <c r="C291" s="458"/>
      <c r="D291" s="458"/>
      <c r="E291" s="918"/>
      <c r="F291" s="916"/>
    </row>
    <row r="292" spans="1:6" x14ac:dyDescent="0.25">
      <c r="A292" s="453"/>
      <c r="B292" s="454"/>
      <c r="C292" s="458"/>
      <c r="D292" s="458"/>
      <c r="E292" s="464"/>
      <c r="F292" s="916"/>
    </row>
    <row r="293" spans="1:6" ht="13" thickBot="1" x14ac:dyDescent="0.3">
      <c r="A293" s="466"/>
      <c r="B293" s="467"/>
      <c r="C293" s="468"/>
      <c r="D293" s="468" t="s">
        <v>119</v>
      </c>
      <c r="E293" s="919"/>
      <c r="F293" s="920">
        <f>SUM(F267:F292)</f>
        <v>0</v>
      </c>
    </row>
    <row r="294" spans="1:6" x14ac:dyDescent="0.25">
      <c r="A294" s="474"/>
      <c r="B294" s="445"/>
      <c r="C294" s="448"/>
      <c r="D294" s="448"/>
      <c r="E294" s="921"/>
      <c r="F294" s="922"/>
    </row>
    <row r="295" spans="1:6" ht="13" thickBot="1" x14ac:dyDescent="0.3">
      <c r="A295" s="492"/>
      <c r="B295" s="445"/>
      <c r="C295" s="448"/>
      <c r="D295" s="448"/>
      <c r="E295" s="449"/>
      <c r="F295" s="924"/>
    </row>
    <row r="296" spans="1:6" ht="13" x14ac:dyDescent="0.3">
      <c r="A296" s="493" t="s">
        <v>72</v>
      </c>
      <c r="B296" s="494" t="s">
        <v>73</v>
      </c>
      <c r="C296" s="494" t="s">
        <v>74</v>
      </c>
      <c r="D296" s="494" t="s">
        <v>75</v>
      </c>
      <c r="E296" s="495" t="s">
        <v>90</v>
      </c>
      <c r="F296" s="915" t="s">
        <v>91</v>
      </c>
    </row>
    <row r="297" spans="1:6" ht="13" x14ac:dyDescent="0.3">
      <c r="A297" s="306"/>
      <c r="B297" s="307"/>
      <c r="C297" s="307"/>
      <c r="D297" s="307"/>
      <c r="E297" s="499"/>
      <c r="F297" s="923"/>
    </row>
    <row r="298" spans="1:6" ht="37.5" x14ac:dyDescent="0.25">
      <c r="A298" s="453" t="s">
        <v>1336</v>
      </c>
      <c r="B298" s="454" t="s">
        <v>834</v>
      </c>
      <c r="C298" s="458" t="s">
        <v>294</v>
      </c>
      <c r="D298" s="458">
        <v>2</v>
      </c>
      <c r="E298" s="917"/>
      <c r="F298" s="916">
        <f t="shared" ref="F298:F320" si="8">D298*E298</f>
        <v>0</v>
      </c>
    </row>
    <row r="299" spans="1:6" ht="13" x14ac:dyDescent="0.25">
      <c r="A299" s="453"/>
      <c r="B299" s="295"/>
      <c r="C299" s="458"/>
      <c r="D299" s="458"/>
      <c r="E299" s="917"/>
      <c r="F299" s="916"/>
    </row>
    <row r="300" spans="1:6" ht="50" x14ac:dyDescent="0.25">
      <c r="A300" s="453" t="s">
        <v>1337</v>
      </c>
      <c r="B300" s="454" t="s">
        <v>835</v>
      </c>
      <c r="C300" s="458" t="s">
        <v>294</v>
      </c>
      <c r="D300" s="458">
        <v>1</v>
      </c>
      <c r="E300" s="917"/>
      <c r="F300" s="916">
        <f t="shared" si="8"/>
        <v>0</v>
      </c>
    </row>
    <row r="301" spans="1:6" x14ac:dyDescent="0.25">
      <c r="A301" s="453"/>
      <c r="B301" s="454"/>
      <c r="C301" s="458"/>
      <c r="D301" s="458"/>
      <c r="E301" s="917"/>
      <c r="F301" s="916"/>
    </row>
    <row r="302" spans="1:6" ht="25" x14ac:dyDescent="0.25">
      <c r="A302" s="453" t="s">
        <v>1338</v>
      </c>
      <c r="B302" s="454" t="s">
        <v>836</v>
      </c>
      <c r="C302" s="458" t="s">
        <v>294</v>
      </c>
      <c r="D302" s="458">
        <v>2</v>
      </c>
      <c r="E302" s="917"/>
      <c r="F302" s="916">
        <f t="shared" si="8"/>
        <v>0</v>
      </c>
    </row>
    <row r="303" spans="1:6" x14ac:dyDescent="0.25">
      <c r="A303" s="453"/>
      <c r="B303" s="304"/>
      <c r="C303" s="458"/>
      <c r="D303" s="458"/>
      <c r="E303" s="917"/>
      <c r="F303" s="916"/>
    </row>
    <row r="304" spans="1:6" ht="25" x14ac:dyDescent="0.25">
      <c r="A304" s="453" t="s">
        <v>1339</v>
      </c>
      <c r="B304" s="454" t="s">
        <v>837</v>
      </c>
      <c r="C304" s="458" t="s">
        <v>294</v>
      </c>
      <c r="D304" s="458">
        <v>1</v>
      </c>
      <c r="E304" s="917"/>
      <c r="F304" s="916">
        <f t="shared" si="8"/>
        <v>0</v>
      </c>
    </row>
    <row r="305" spans="1:6" x14ac:dyDescent="0.25">
      <c r="A305" s="453"/>
      <c r="B305" s="909"/>
      <c r="C305" s="458"/>
      <c r="D305" s="458"/>
      <c r="E305" s="917"/>
      <c r="F305" s="916"/>
    </row>
    <row r="306" spans="1:6" ht="50" x14ac:dyDescent="0.25">
      <c r="A306" s="453" t="s">
        <v>1340</v>
      </c>
      <c r="B306" s="454" t="s">
        <v>838</v>
      </c>
      <c r="C306" s="458" t="s">
        <v>294</v>
      </c>
      <c r="D306" s="458">
        <v>1</v>
      </c>
      <c r="E306" s="917"/>
      <c r="F306" s="916">
        <f t="shared" si="8"/>
        <v>0</v>
      </c>
    </row>
    <row r="307" spans="1:6" x14ac:dyDescent="0.25">
      <c r="A307" s="453"/>
      <c r="B307" s="454"/>
      <c r="C307" s="458"/>
      <c r="D307" s="458"/>
      <c r="E307" s="917"/>
      <c r="F307" s="916"/>
    </row>
    <row r="308" spans="1:6" ht="25" x14ac:dyDescent="0.25">
      <c r="A308" s="453" t="s">
        <v>1341</v>
      </c>
      <c r="B308" s="454" t="s">
        <v>839</v>
      </c>
      <c r="C308" s="458" t="s">
        <v>294</v>
      </c>
      <c r="D308" s="458">
        <v>1</v>
      </c>
      <c r="E308" s="917"/>
      <c r="F308" s="916">
        <f t="shared" si="8"/>
        <v>0</v>
      </c>
    </row>
    <row r="309" spans="1:6" x14ac:dyDescent="0.25">
      <c r="A309" s="453"/>
      <c r="B309" s="454"/>
      <c r="C309" s="458"/>
      <c r="D309" s="458"/>
      <c r="E309" s="917"/>
      <c r="F309" s="916"/>
    </row>
    <row r="310" spans="1:6" ht="25" x14ac:dyDescent="0.25">
      <c r="A310" s="453" t="s">
        <v>1342</v>
      </c>
      <c r="B310" s="454" t="s">
        <v>840</v>
      </c>
      <c r="C310" s="458" t="s">
        <v>294</v>
      </c>
      <c r="D310" s="458">
        <v>1</v>
      </c>
      <c r="E310" s="917"/>
      <c r="F310" s="916">
        <f t="shared" si="8"/>
        <v>0</v>
      </c>
    </row>
    <row r="311" spans="1:6" x14ac:dyDescent="0.25">
      <c r="A311" s="453"/>
      <c r="B311" s="454"/>
      <c r="C311" s="458"/>
      <c r="D311" s="458"/>
      <c r="E311" s="917"/>
      <c r="F311" s="916"/>
    </row>
    <row r="312" spans="1:6" ht="25" x14ac:dyDescent="0.25">
      <c r="A312" s="453" t="s">
        <v>1343</v>
      </c>
      <c r="B312" s="454" t="s">
        <v>841</v>
      </c>
      <c r="C312" s="458" t="s">
        <v>294</v>
      </c>
      <c r="D312" s="458">
        <v>1</v>
      </c>
      <c r="E312" s="917"/>
      <c r="F312" s="916">
        <f t="shared" si="8"/>
        <v>0</v>
      </c>
    </row>
    <row r="313" spans="1:6" x14ac:dyDescent="0.25">
      <c r="A313" s="453"/>
      <c r="B313" s="454"/>
      <c r="C313" s="458"/>
      <c r="D313" s="458"/>
      <c r="E313" s="917"/>
      <c r="F313" s="916"/>
    </row>
    <row r="314" spans="1:6" ht="50" x14ac:dyDescent="0.25">
      <c r="A314" s="453" t="s">
        <v>1344</v>
      </c>
      <c r="B314" s="454" t="s">
        <v>842</v>
      </c>
      <c r="C314" s="458" t="s">
        <v>294</v>
      </c>
      <c r="D314" s="458">
        <v>1</v>
      </c>
      <c r="E314" s="917"/>
      <c r="F314" s="916">
        <f t="shared" si="8"/>
        <v>0</v>
      </c>
    </row>
    <row r="315" spans="1:6" x14ac:dyDescent="0.25">
      <c r="A315" s="453"/>
      <c r="B315" s="454"/>
      <c r="C315" s="458"/>
      <c r="D315" s="458"/>
      <c r="E315" s="917"/>
      <c r="F315" s="916"/>
    </row>
    <row r="316" spans="1:6" ht="25" x14ac:dyDescent="0.25">
      <c r="A316" s="453" t="s">
        <v>1345</v>
      </c>
      <c r="B316" s="454" t="s">
        <v>843</v>
      </c>
      <c r="C316" s="458" t="s">
        <v>844</v>
      </c>
      <c r="D316" s="458">
        <v>1</v>
      </c>
      <c r="E316" s="917"/>
      <c r="F316" s="916">
        <f t="shared" si="8"/>
        <v>0</v>
      </c>
    </row>
    <row r="317" spans="1:6" x14ac:dyDescent="0.25">
      <c r="A317" s="453"/>
      <c r="B317" s="454"/>
      <c r="C317" s="458"/>
      <c r="D317" s="458"/>
      <c r="E317" s="917"/>
      <c r="F317" s="916"/>
    </row>
    <row r="318" spans="1:6" ht="25" x14ac:dyDescent="0.25">
      <c r="A318" s="453" t="s">
        <v>1346</v>
      </c>
      <c r="B318" s="454" t="s">
        <v>845</v>
      </c>
      <c r="C318" s="458" t="s">
        <v>294</v>
      </c>
      <c r="D318" s="458">
        <v>1</v>
      </c>
      <c r="E318" s="917"/>
      <c r="F318" s="916">
        <f t="shared" si="8"/>
        <v>0</v>
      </c>
    </row>
    <row r="319" spans="1:6" x14ac:dyDescent="0.25">
      <c r="A319" s="453"/>
      <c r="B319" s="454"/>
      <c r="C319" s="458"/>
      <c r="D319" s="458"/>
      <c r="E319" s="917"/>
      <c r="F319" s="916"/>
    </row>
    <row r="320" spans="1:6" ht="25" x14ac:dyDescent="0.25">
      <c r="A320" s="453" t="s">
        <v>1347</v>
      </c>
      <c r="B320" s="454" t="s">
        <v>846</v>
      </c>
      <c r="C320" s="458" t="s">
        <v>294</v>
      </c>
      <c r="D320" s="458">
        <v>2</v>
      </c>
      <c r="E320" s="917"/>
      <c r="F320" s="916">
        <f t="shared" si="8"/>
        <v>0</v>
      </c>
    </row>
    <row r="321" spans="1:6" x14ac:dyDescent="0.25">
      <c r="A321" s="453"/>
      <c r="B321" s="454"/>
      <c r="C321" s="458"/>
      <c r="D321" s="458"/>
      <c r="E321" s="464"/>
      <c r="F321" s="916"/>
    </row>
    <row r="322" spans="1:6" x14ac:dyDescent="0.25">
      <c r="A322" s="453"/>
      <c r="B322" s="454"/>
      <c r="C322" s="458"/>
      <c r="D322" s="458"/>
      <c r="E322" s="918"/>
      <c r="F322" s="916"/>
    </row>
    <row r="323" spans="1:6" x14ac:dyDescent="0.25">
      <c r="A323" s="453"/>
      <c r="B323" s="454"/>
      <c r="C323" s="458"/>
      <c r="D323" s="458"/>
      <c r="E323" s="464"/>
      <c r="F323" s="916"/>
    </row>
    <row r="324" spans="1:6" x14ac:dyDescent="0.25">
      <c r="A324" s="453"/>
      <c r="B324" s="454"/>
      <c r="C324" s="458"/>
      <c r="D324" s="458"/>
      <c r="E324" s="464"/>
      <c r="F324" s="916"/>
    </row>
    <row r="325" spans="1:6" x14ac:dyDescent="0.25">
      <c r="A325" s="453"/>
      <c r="B325" s="454"/>
      <c r="C325" s="458"/>
      <c r="D325" s="458"/>
      <c r="E325" s="464"/>
      <c r="F325" s="916"/>
    </row>
    <row r="326" spans="1:6" x14ac:dyDescent="0.25">
      <c r="A326" s="453"/>
      <c r="B326" s="454"/>
      <c r="C326" s="458"/>
      <c r="D326" s="458"/>
      <c r="E326" s="464"/>
      <c r="F326" s="916"/>
    </row>
    <row r="327" spans="1:6" ht="13" x14ac:dyDescent="0.25">
      <c r="A327" s="453"/>
      <c r="B327" s="295"/>
      <c r="C327" s="458"/>
      <c r="D327" s="458"/>
      <c r="E327" s="918"/>
      <c r="F327" s="916"/>
    </row>
    <row r="328" spans="1:6" x14ac:dyDescent="0.25">
      <c r="A328" s="453"/>
      <c r="B328" s="505"/>
      <c r="C328" s="458"/>
      <c r="D328" s="458"/>
      <c r="E328" s="926"/>
      <c r="F328" s="916"/>
    </row>
    <row r="329" spans="1:6" ht="13" thickBot="1" x14ac:dyDescent="0.3">
      <c r="A329" s="466"/>
      <c r="B329" s="467"/>
      <c r="C329" s="468"/>
      <c r="D329" s="468" t="s">
        <v>119</v>
      </c>
      <c r="E329" s="919"/>
      <c r="F329" s="920">
        <f>SUM(F298:F328)</f>
        <v>0</v>
      </c>
    </row>
    <row r="330" spans="1:6" x14ac:dyDescent="0.25">
      <c r="A330" s="474"/>
      <c r="B330" s="445"/>
      <c r="C330" s="448"/>
      <c r="D330" s="448"/>
      <c r="E330" s="921"/>
      <c r="F330" s="922"/>
    </row>
    <row r="331" spans="1:6" ht="13.5" thickBot="1" x14ac:dyDescent="0.35">
      <c r="A331" s="506"/>
      <c r="B331" s="506"/>
      <c r="C331" s="506"/>
      <c r="D331" s="506"/>
      <c r="E331" s="506"/>
      <c r="F331" s="927"/>
    </row>
    <row r="332" spans="1:6" ht="13" x14ac:dyDescent="0.25">
      <c r="A332" s="928" t="s">
        <v>72</v>
      </c>
      <c r="B332" s="929" t="s">
        <v>73</v>
      </c>
      <c r="C332" s="929" t="s">
        <v>74</v>
      </c>
      <c r="D332" s="929" t="s">
        <v>75</v>
      </c>
      <c r="E332" s="929" t="s">
        <v>90</v>
      </c>
      <c r="F332" s="930" t="s">
        <v>91</v>
      </c>
    </row>
    <row r="333" spans="1:6" x14ac:dyDescent="0.25">
      <c r="A333" s="523"/>
      <c r="B333" s="497"/>
      <c r="C333" s="497"/>
      <c r="D333" s="497"/>
      <c r="E333" s="497"/>
      <c r="F333" s="931"/>
    </row>
    <row r="334" spans="1:6" ht="13" x14ac:dyDescent="0.25">
      <c r="A334" s="523"/>
      <c r="B334" s="507" t="s">
        <v>88</v>
      </c>
      <c r="C334" s="508"/>
      <c r="D334" s="508"/>
      <c r="E334" s="497"/>
      <c r="F334" s="931"/>
    </row>
    <row r="335" spans="1:6" ht="13" x14ac:dyDescent="0.25">
      <c r="A335" s="524"/>
      <c r="B335" s="525"/>
      <c r="C335" s="508"/>
      <c r="D335" s="508"/>
      <c r="E335" s="497"/>
      <c r="F335" s="931"/>
    </row>
    <row r="336" spans="1:6" x14ac:dyDescent="0.25">
      <c r="A336" s="523"/>
      <c r="B336" s="497" t="s">
        <v>2</v>
      </c>
      <c r="C336" s="508"/>
      <c r="D336" s="508"/>
      <c r="E336" s="497"/>
      <c r="F336" s="931">
        <f>F44</f>
        <v>0</v>
      </c>
    </row>
    <row r="337" spans="1:6" ht="13" x14ac:dyDescent="0.25">
      <c r="A337" s="524"/>
      <c r="B337" s="364"/>
      <c r="C337" s="364"/>
      <c r="D337" s="364"/>
      <c r="E337" s="364"/>
      <c r="F337" s="932"/>
    </row>
    <row r="338" spans="1:6" x14ac:dyDescent="0.25">
      <c r="A338" s="523"/>
      <c r="B338" s="497" t="s">
        <v>3</v>
      </c>
      <c r="C338" s="508"/>
      <c r="D338" s="508"/>
      <c r="E338" s="497"/>
      <c r="F338" s="931">
        <f>F81</f>
        <v>0</v>
      </c>
    </row>
    <row r="339" spans="1:6" x14ac:dyDescent="0.25">
      <c r="A339" s="523"/>
      <c r="B339" s="497"/>
      <c r="C339" s="508"/>
      <c r="D339" s="508"/>
      <c r="E339" s="497"/>
      <c r="F339" s="931"/>
    </row>
    <row r="340" spans="1:6" x14ac:dyDescent="0.25">
      <c r="A340" s="523"/>
      <c r="B340" s="497" t="s">
        <v>4</v>
      </c>
      <c r="C340" s="508"/>
      <c r="D340" s="508"/>
      <c r="E340" s="497"/>
      <c r="F340" s="931">
        <f>F123</f>
        <v>0</v>
      </c>
    </row>
    <row r="341" spans="1:6" x14ac:dyDescent="0.25">
      <c r="A341" s="523"/>
      <c r="B341" s="497"/>
      <c r="C341" s="508"/>
      <c r="D341" s="508"/>
      <c r="E341" s="497"/>
      <c r="F341" s="931"/>
    </row>
    <row r="342" spans="1:6" x14ac:dyDescent="0.25">
      <c r="A342" s="523"/>
      <c r="B342" s="497" t="s">
        <v>5</v>
      </c>
      <c r="C342" s="508"/>
      <c r="D342" s="508"/>
      <c r="E342" s="497"/>
      <c r="F342" s="931">
        <f>F165</f>
        <v>0</v>
      </c>
    </row>
    <row r="343" spans="1:6" ht="13" x14ac:dyDescent="0.25">
      <c r="A343" s="523"/>
      <c r="B343" s="525"/>
      <c r="C343" s="508"/>
      <c r="D343" s="508"/>
      <c r="E343" s="497"/>
      <c r="F343" s="931"/>
    </row>
    <row r="344" spans="1:6" x14ac:dyDescent="0.25">
      <c r="A344" s="523"/>
      <c r="B344" s="497" t="s">
        <v>6</v>
      </c>
      <c r="C344" s="508"/>
      <c r="D344" s="508"/>
      <c r="E344" s="497"/>
      <c r="F344" s="931">
        <f>F198</f>
        <v>0</v>
      </c>
    </row>
    <row r="345" spans="1:6" x14ac:dyDescent="0.25">
      <c r="A345" s="523"/>
      <c r="B345" s="497"/>
      <c r="C345" s="508"/>
      <c r="D345" s="508"/>
      <c r="E345" s="497"/>
      <c r="F345" s="931"/>
    </row>
    <row r="346" spans="1:6" x14ac:dyDescent="0.25">
      <c r="A346" s="523"/>
      <c r="B346" s="497" t="s">
        <v>7</v>
      </c>
      <c r="C346" s="508"/>
      <c r="D346" s="508"/>
      <c r="E346" s="497"/>
      <c r="F346" s="931">
        <f>F230</f>
        <v>0</v>
      </c>
    </row>
    <row r="347" spans="1:6" x14ac:dyDescent="0.25">
      <c r="A347" s="523"/>
      <c r="B347" s="497"/>
      <c r="C347" s="508"/>
      <c r="D347" s="508"/>
      <c r="E347" s="497"/>
      <c r="F347" s="931"/>
    </row>
    <row r="348" spans="1:6" x14ac:dyDescent="0.25">
      <c r="A348" s="523"/>
      <c r="B348" s="497" t="s">
        <v>8</v>
      </c>
      <c r="C348" s="508"/>
      <c r="D348" s="508"/>
      <c r="E348" s="497"/>
      <c r="F348" s="931">
        <f>F262</f>
        <v>0</v>
      </c>
    </row>
    <row r="349" spans="1:6" x14ac:dyDescent="0.25">
      <c r="A349" s="523"/>
      <c r="B349" s="497"/>
      <c r="C349" s="508"/>
      <c r="D349" s="508"/>
      <c r="E349" s="497"/>
      <c r="F349" s="931"/>
    </row>
    <row r="350" spans="1:6" x14ac:dyDescent="0.25">
      <c r="A350" s="523"/>
      <c r="B350" s="497" t="s">
        <v>799</v>
      </c>
      <c r="C350" s="508"/>
      <c r="D350" s="508"/>
      <c r="E350" s="497"/>
      <c r="F350" s="931">
        <f>F293</f>
        <v>0</v>
      </c>
    </row>
    <row r="351" spans="1:6" x14ac:dyDescent="0.25">
      <c r="A351" s="523"/>
      <c r="B351" s="497"/>
      <c r="C351" s="508"/>
      <c r="D351" s="508"/>
      <c r="E351" s="497"/>
      <c r="F351" s="931"/>
    </row>
    <row r="352" spans="1:6" x14ac:dyDescent="0.25">
      <c r="A352" s="523"/>
      <c r="B352" s="497" t="s">
        <v>800</v>
      </c>
      <c r="C352" s="508"/>
      <c r="D352" s="508"/>
      <c r="E352" s="497"/>
      <c r="F352" s="931">
        <f>F329</f>
        <v>0</v>
      </c>
    </row>
    <row r="353" spans="1:6" x14ac:dyDescent="0.25">
      <c r="A353" s="523"/>
      <c r="B353" s="497"/>
      <c r="C353" s="508"/>
      <c r="D353" s="508"/>
      <c r="E353" s="497"/>
      <c r="F353" s="931"/>
    </row>
    <row r="354" spans="1:6" x14ac:dyDescent="0.25">
      <c r="A354" s="523"/>
      <c r="B354" s="497"/>
      <c r="C354" s="508"/>
      <c r="D354" s="508"/>
      <c r="E354" s="497"/>
      <c r="F354" s="931"/>
    </row>
    <row r="355" spans="1:6" x14ac:dyDescent="0.25">
      <c r="A355" s="523"/>
      <c r="B355" s="497"/>
      <c r="C355" s="508"/>
      <c r="D355" s="508"/>
      <c r="E355" s="497"/>
      <c r="F355" s="931"/>
    </row>
    <row r="356" spans="1:6" x14ac:dyDescent="0.25">
      <c r="A356" s="523"/>
      <c r="B356" s="497"/>
      <c r="C356" s="508"/>
      <c r="D356" s="508"/>
      <c r="E356" s="497"/>
      <c r="F356" s="931"/>
    </row>
    <row r="357" spans="1:6" x14ac:dyDescent="0.25">
      <c r="A357" s="523"/>
      <c r="B357" s="497"/>
      <c r="C357" s="508"/>
      <c r="D357" s="508"/>
      <c r="E357" s="497"/>
      <c r="F357" s="931"/>
    </row>
    <row r="358" spans="1:6" x14ac:dyDescent="0.25">
      <c r="A358" s="523"/>
      <c r="B358" s="497"/>
      <c r="C358" s="508"/>
      <c r="D358" s="508"/>
      <c r="E358" s="497"/>
      <c r="F358" s="931"/>
    </row>
    <row r="359" spans="1:6" x14ac:dyDescent="0.25">
      <c r="A359" s="523"/>
      <c r="B359" s="497"/>
      <c r="C359" s="508"/>
      <c r="D359" s="508"/>
      <c r="E359" s="497"/>
      <c r="F359" s="931"/>
    </row>
    <row r="360" spans="1:6" x14ac:dyDescent="0.25">
      <c r="A360" s="523"/>
      <c r="B360" s="497"/>
      <c r="C360" s="508"/>
      <c r="D360" s="508"/>
      <c r="E360" s="497"/>
      <c r="F360" s="931"/>
    </row>
    <row r="361" spans="1:6" x14ac:dyDescent="0.25">
      <c r="A361" s="523"/>
      <c r="B361" s="497"/>
      <c r="C361" s="508"/>
      <c r="D361" s="508"/>
      <c r="E361" s="497"/>
      <c r="F361" s="931"/>
    </row>
    <row r="362" spans="1:6" x14ac:dyDescent="0.25">
      <c r="A362" s="523"/>
      <c r="B362" s="497"/>
      <c r="C362" s="508"/>
      <c r="D362" s="508"/>
      <c r="E362" s="497"/>
      <c r="F362" s="931"/>
    </row>
    <row r="363" spans="1:6" x14ac:dyDescent="0.25">
      <c r="A363" s="523"/>
      <c r="B363" s="497"/>
      <c r="C363" s="508"/>
      <c r="D363" s="508"/>
      <c r="E363" s="497"/>
      <c r="F363" s="931"/>
    </row>
    <row r="364" spans="1:6" x14ac:dyDescent="0.25">
      <c r="A364" s="523"/>
      <c r="B364" s="497"/>
      <c r="C364" s="508"/>
      <c r="D364" s="508"/>
      <c r="E364" s="497"/>
      <c r="F364" s="931"/>
    </row>
    <row r="365" spans="1:6" x14ac:dyDescent="0.25">
      <c r="A365" s="523"/>
      <c r="B365" s="497"/>
      <c r="C365" s="508"/>
      <c r="D365" s="508"/>
      <c r="E365" s="497"/>
      <c r="F365" s="931"/>
    </row>
    <row r="366" spans="1:6" ht="13" x14ac:dyDescent="0.25">
      <c r="A366" s="523"/>
      <c r="B366" s="525"/>
      <c r="C366" s="508"/>
      <c r="D366" s="508"/>
      <c r="E366" s="497"/>
      <c r="F366" s="931"/>
    </row>
    <row r="367" spans="1:6" x14ac:dyDescent="0.25">
      <c r="A367" s="523"/>
      <c r="B367" s="497"/>
      <c r="C367" s="508"/>
      <c r="D367" s="508"/>
      <c r="E367" s="497"/>
      <c r="F367" s="931"/>
    </row>
    <row r="368" spans="1:6" x14ac:dyDescent="0.25">
      <c r="A368" s="523"/>
      <c r="B368" s="526"/>
      <c r="C368" s="508"/>
      <c r="D368" s="508"/>
      <c r="E368" s="497"/>
      <c r="F368" s="931"/>
    </row>
    <row r="369" spans="1:8" x14ac:dyDescent="0.25">
      <c r="A369" s="523"/>
      <c r="B369" s="526"/>
      <c r="C369" s="508"/>
      <c r="D369" s="508"/>
      <c r="E369" s="497"/>
      <c r="F369" s="931"/>
    </row>
    <row r="370" spans="1:8" x14ac:dyDescent="0.25">
      <c r="A370" s="523"/>
      <c r="B370" s="497"/>
      <c r="C370" s="508"/>
      <c r="D370" s="508"/>
      <c r="E370" s="497"/>
      <c r="F370" s="931"/>
    </row>
    <row r="371" spans="1:8" x14ac:dyDescent="0.25">
      <c r="A371" s="523"/>
      <c r="B371" s="497"/>
      <c r="C371" s="508"/>
      <c r="D371" s="508"/>
      <c r="E371" s="497"/>
      <c r="F371" s="931"/>
    </row>
    <row r="372" spans="1:8" x14ac:dyDescent="0.25">
      <c r="A372" s="523"/>
      <c r="B372" s="497"/>
      <c r="C372" s="508"/>
      <c r="D372" s="508"/>
      <c r="E372" s="497"/>
      <c r="F372" s="931"/>
    </row>
    <row r="373" spans="1:8" x14ac:dyDescent="0.25">
      <c r="A373" s="523"/>
      <c r="B373" s="497"/>
      <c r="C373" s="508"/>
      <c r="D373" s="508"/>
      <c r="E373" s="497"/>
      <c r="F373" s="931"/>
    </row>
    <row r="374" spans="1:8" ht="13" x14ac:dyDescent="0.25">
      <c r="A374" s="523"/>
      <c r="B374" s="525"/>
      <c r="C374" s="508"/>
      <c r="D374" s="508"/>
      <c r="E374" s="497"/>
      <c r="F374" s="931"/>
      <c r="H374" s="25"/>
    </row>
    <row r="375" spans="1:8" ht="13" x14ac:dyDescent="0.25">
      <c r="A375" s="523"/>
      <c r="B375" s="525"/>
      <c r="C375" s="508"/>
      <c r="D375" s="508"/>
      <c r="E375" s="497"/>
      <c r="F375" s="931"/>
    </row>
    <row r="376" spans="1:8" x14ac:dyDescent="0.25">
      <c r="A376" s="523"/>
      <c r="B376" s="497"/>
      <c r="C376" s="508"/>
      <c r="D376" s="508"/>
      <c r="E376" s="497"/>
      <c r="F376" s="931"/>
    </row>
    <row r="377" spans="1:8" ht="13" thickBot="1" x14ac:dyDescent="0.3">
      <c r="A377" s="523"/>
      <c r="B377" s="497"/>
      <c r="C377" s="508"/>
      <c r="D377" s="508"/>
      <c r="E377" s="497"/>
      <c r="F377" s="931"/>
    </row>
    <row r="378" spans="1:8" ht="13" thickBot="1" x14ac:dyDescent="0.3">
      <c r="A378" s="527"/>
      <c r="B378" s="528"/>
      <c r="C378" s="529"/>
      <c r="D378" s="529" t="s">
        <v>409</v>
      </c>
      <c r="E378" s="530"/>
      <c r="F378" s="933">
        <f>SUM(F336:F377)</f>
        <v>0</v>
      </c>
    </row>
  </sheetData>
  <mergeCells count="2">
    <mergeCell ref="A1:F1"/>
    <mergeCell ref="A2:F2"/>
  </mergeCells>
  <pageMargins left="0.74803149606299213" right="0.74803149606299213" top="0.98425196850393704" bottom="0.98425196850393704" header="0.51181102362204722" footer="0.51181102362204722"/>
  <pageSetup paperSize="9" scale="80" orientation="portrait" r:id="rId1"/>
  <headerFooter alignWithMargins="0">
    <oddFooter>Page &amp;P of &amp;N</oddFooter>
  </headerFooter>
  <rowBreaks count="9" manualBreakCount="9">
    <brk id="44" max="16383" man="1"/>
    <brk id="81" max="16383" man="1"/>
    <brk id="123" max="16383" man="1"/>
    <brk id="165" max="16383" man="1"/>
    <brk id="198" max="16383" man="1"/>
    <brk id="230" max="16383" man="1"/>
    <brk id="262" max="16383" man="1"/>
    <brk id="293" max="16383" man="1"/>
    <brk id="329" max="16383" man="1"/>
  </rowBreaks>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1"/>
  <sheetViews>
    <sheetView view="pageBreakPreview" topLeftCell="A360" zoomScaleNormal="100" zoomScaleSheetLayoutView="100" workbookViewId="0">
      <selection activeCell="E327" sqref="E327:E329"/>
    </sheetView>
  </sheetViews>
  <sheetFormatPr defaultRowHeight="12.5" x14ac:dyDescent="0.25"/>
  <cols>
    <col min="1" max="1" width="8.08984375" style="5" customWidth="1"/>
    <col min="2" max="2" width="32" customWidth="1"/>
    <col min="3" max="3" width="6.453125" customWidth="1"/>
    <col min="4" max="4" width="9.54296875" customWidth="1"/>
    <col min="5" max="5" width="11.90625" style="7" customWidth="1"/>
    <col min="6" max="6" width="18.36328125" style="913"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444" t="s">
        <v>1708</v>
      </c>
      <c r="B3" s="445"/>
      <c r="C3" s="448"/>
      <c r="D3" s="448"/>
      <c r="E3" s="449"/>
      <c r="F3" s="934"/>
    </row>
    <row r="4" spans="1:6" ht="13" x14ac:dyDescent="0.3">
      <c r="A4" s="444"/>
      <c r="B4" s="445"/>
      <c r="C4" s="448"/>
      <c r="D4" s="448"/>
      <c r="E4" s="449"/>
      <c r="F4" s="934"/>
    </row>
    <row r="5" spans="1:6" ht="13" x14ac:dyDescent="0.3">
      <c r="A5" s="444" t="s">
        <v>847</v>
      </c>
      <c r="B5" s="445"/>
      <c r="C5" s="448"/>
      <c r="D5" s="448"/>
      <c r="E5" s="449"/>
      <c r="F5" s="934"/>
    </row>
    <row r="6" spans="1:6" ht="13" thickBot="1" x14ac:dyDescent="0.3">
      <c r="A6" s="492"/>
      <c r="B6" s="445"/>
      <c r="C6" s="448"/>
      <c r="D6" s="448"/>
      <c r="E6" s="449"/>
      <c r="F6" s="934"/>
    </row>
    <row r="7" spans="1:6" ht="13" x14ac:dyDescent="0.3">
      <c r="A7" s="493" t="s">
        <v>72</v>
      </c>
      <c r="B7" s="494" t="s">
        <v>73</v>
      </c>
      <c r="C7" s="494" t="s">
        <v>74</v>
      </c>
      <c r="D7" s="494" t="s">
        <v>75</v>
      </c>
      <c r="E7" s="495" t="s">
        <v>90</v>
      </c>
      <c r="F7" s="935" t="s">
        <v>91</v>
      </c>
    </row>
    <row r="8" spans="1:6" x14ac:dyDescent="0.25">
      <c r="A8" s="453"/>
      <c r="B8" s="454"/>
      <c r="C8" s="454"/>
      <c r="D8" s="454"/>
      <c r="E8" s="455"/>
      <c r="F8" s="936"/>
    </row>
    <row r="9" spans="1:6" ht="13" x14ac:dyDescent="0.25">
      <c r="A9" s="453"/>
      <c r="B9" s="295" t="s">
        <v>92</v>
      </c>
      <c r="C9" s="458"/>
      <c r="D9" s="458"/>
      <c r="E9" s="937"/>
      <c r="F9" s="936"/>
    </row>
    <row r="10" spans="1:6" ht="37.5" x14ac:dyDescent="0.25">
      <c r="A10" s="453"/>
      <c r="B10" s="457" t="s">
        <v>1522</v>
      </c>
      <c r="C10" s="496"/>
      <c r="D10" s="458"/>
      <c r="E10" s="937"/>
      <c r="F10" s="936"/>
    </row>
    <row r="11" spans="1:6" x14ac:dyDescent="0.25">
      <c r="A11" s="453"/>
      <c r="B11" s="454"/>
      <c r="C11" s="458"/>
      <c r="D11" s="458"/>
      <c r="E11" s="937"/>
      <c r="F11" s="936"/>
    </row>
    <row r="12" spans="1:6" ht="13" x14ac:dyDescent="0.25">
      <c r="A12" s="453"/>
      <c r="B12" s="295" t="s">
        <v>117</v>
      </c>
      <c r="C12" s="458"/>
      <c r="D12" s="458"/>
      <c r="E12" s="937"/>
      <c r="F12" s="936"/>
    </row>
    <row r="13" spans="1:6" x14ac:dyDescent="0.25">
      <c r="A13" s="453"/>
      <c r="B13" s="454"/>
      <c r="C13" s="458"/>
      <c r="D13" s="458"/>
      <c r="E13" s="937"/>
      <c r="F13" s="936"/>
    </row>
    <row r="14" spans="1:6" ht="50" x14ac:dyDescent="0.25">
      <c r="A14" s="453"/>
      <c r="B14" s="304" t="s">
        <v>23</v>
      </c>
      <c r="C14" s="458"/>
      <c r="D14" s="458"/>
      <c r="E14" s="937"/>
      <c r="F14" s="936"/>
    </row>
    <row r="15" spans="1:6" x14ac:dyDescent="0.25">
      <c r="A15" s="453"/>
      <c r="B15" s="454"/>
      <c r="C15" s="458"/>
      <c r="D15" s="458"/>
      <c r="E15" s="464"/>
      <c r="F15" s="936"/>
    </row>
    <row r="16" spans="1:6" x14ac:dyDescent="0.25">
      <c r="A16" s="453" t="s">
        <v>168</v>
      </c>
      <c r="B16" s="454" t="s">
        <v>313</v>
      </c>
      <c r="C16" s="458" t="s">
        <v>87</v>
      </c>
      <c r="D16" s="458">
        <v>7</v>
      </c>
      <c r="E16" s="917"/>
      <c r="F16" s="936">
        <f t="shared" ref="F16:F41" si="0">D16*E16</f>
        <v>0</v>
      </c>
    </row>
    <row r="17" spans="1:6" x14ac:dyDescent="0.25">
      <c r="A17" s="453"/>
      <c r="B17" s="454"/>
      <c r="C17" s="458"/>
      <c r="D17" s="458"/>
      <c r="E17" s="464"/>
      <c r="F17" s="936">
        <f t="shared" si="0"/>
        <v>0</v>
      </c>
    </row>
    <row r="18" spans="1:6" ht="37.5" x14ac:dyDescent="0.25">
      <c r="A18" s="453"/>
      <c r="B18" s="304" t="s">
        <v>144</v>
      </c>
      <c r="C18" s="458"/>
      <c r="D18" s="458"/>
      <c r="E18" s="464"/>
      <c r="F18" s="936">
        <f t="shared" si="0"/>
        <v>0</v>
      </c>
    </row>
    <row r="19" spans="1:6" x14ac:dyDescent="0.25">
      <c r="A19" s="453"/>
      <c r="B19" s="454"/>
      <c r="C19" s="458"/>
      <c r="D19" s="458"/>
      <c r="E19" s="464"/>
      <c r="F19" s="936">
        <f t="shared" si="0"/>
        <v>0</v>
      </c>
    </row>
    <row r="20" spans="1:6" x14ac:dyDescent="0.25">
      <c r="A20" s="453" t="s">
        <v>314</v>
      </c>
      <c r="B20" s="454" t="s">
        <v>315</v>
      </c>
      <c r="C20" s="458" t="s">
        <v>87</v>
      </c>
      <c r="D20" s="458">
        <v>28</v>
      </c>
      <c r="E20" s="917"/>
      <c r="F20" s="936">
        <f t="shared" si="0"/>
        <v>0</v>
      </c>
    </row>
    <row r="21" spans="1:6" x14ac:dyDescent="0.25">
      <c r="A21" s="453"/>
      <c r="B21" s="454"/>
      <c r="C21" s="458"/>
      <c r="D21" s="458"/>
      <c r="E21" s="917"/>
      <c r="F21" s="936"/>
    </row>
    <row r="22" spans="1:6" ht="13" x14ac:dyDescent="0.25">
      <c r="A22" s="453"/>
      <c r="B22" s="295" t="s">
        <v>308</v>
      </c>
      <c r="C22" s="458"/>
      <c r="D22" s="458"/>
      <c r="E22" s="917"/>
      <c r="F22" s="936"/>
    </row>
    <row r="23" spans="1:6" x14ac:dyDescent="0.25">
      <c r="A23" s="453"/>
      <c r="B23" s="454"/>
      <c r="C23" s="458"/>
      <c r="D23" s="458"/>
      <c r="E23" s="917"/>
      <c r="F23" s="936"/>
    </row>
    <row r="24" spans="1:6" ht="25" x14ac:dyDescent="0.25">
      <c r="A24" s="453"/>
      <c r="B24" s="304" t="s">
        <v>317</v>
      </c>
      <c r="C24" s="458"/>
      <c r="D24" s="458"/>
      <c r="E24" s="917"/>
      <c r="F24" s="936"/>
    </row>
    <row r="25" spans="1:6" x14ac:dyDescent="0.25">
      <c r="A25" s="453"/>
      <c r="B25" s="304"/>
      <c r="C25" s="458"/>
      <c r="D25" s="458"/>
      <c r="E25" s="917"/>
      <c r="F25" s="936"/>
    </row>
    <row r="26" spans="1:6" ht="37.5" x14ac:dyDescent="0.25">
      <c r="A26" s="453" t="s">
        <v>318</v>
      </c>
      <c r="B26" s="454" t="s">
        <v>312</v>
      </c>
      <c r="C26" s="458" t="s">
        <v>79</v>
      </c>
      <c r="D26" s="458">
        <v>30</v>
      </c>
      <c r="E26" s="917"/>
      <c r="F26" s="936">
        <f t="shared" si="0"/>
        <v>0</v>
      </c>
    </row>
    <row r="27" spans="1:6" x14ac:dyDescent="0.25">
      <c r="A27" s="453"/>
      <c r="B27" s="454"/>
      <c r="C27" s="458"/>
      <c r="D27" s="458"/>
      <c r="E27" s="917"/>
      <c r="F27" s="936"/>
    </row>
    <row r="28" spans="1:6" ht="25" x14ac:dyDescent="0.25">
      <c r="A28" s="453"/>
      <c r="B28" s="304" t="s">
        <v>309</v>
      </c>
      <c r="C28" s="458"/>
      <c r="D28" s="458"/>
      <c r="E28" s="917"/>
      <c r="F28" s="936"/>
    </row>
    <row r="29" spans="1:6" x14ac:dyDescent="0.25">
      <c r="A29" s="453"/>
      <c r="B29" s="308"/>
      <c r="C29" s="458"/>
      <c r="D29" s="458"/>
      <c r="E29" s="917"/>
      <c r="F29" s="936"/>
    </row>
    <row r="30" spans="1:6" ht="50" x14ac:dyDescent="0.25">
      <c r="A30" s="453" t="s">
        <v>319</v>
      </c>
      <c r="B30" s="454" t="s">
        <v>310</v>
      </c>
      <c r="C30" s="458" t="s">
        <v>432</v>
      </c>
      <c r="D30" s="458">
        <v>100</v>
      </c>
      <c r="E30" s="917"/>
      <c r="F30" s="936">
        <f t="shared" si="0"/>
        <v>0</v>
      </c>
    </row>
    <row r="31" spans="1:6" ht="13" x14ac:dyDescent="0.25">
      <c r="A31" s="453"/>
      <c r="B31" s="295"/>
      <c r="C31" s="458"/>
      <c r="D31" s="458"/>
      <c r="E31" s="917"/>
      <c r="F31" s="936"/>
    </row>
    <row r="32" spans="1:6" ht="13" x14ac:dyDescent="0.25">
      <c r="A32" s="453"/>
      <c r="B32" s="295" t="s">
        <v>120</v>
      </c>
      <c r="C32" s="458"/>
      <c r="D32" s="458"/>
      <c r="E32" s="917"/>
      <c r="F32" s="936"/>
    </row>
    <row r="33" spans="1:6" ht="13" x14ac:dyDescent="0.25">
      <c r="A33" s="453"/>
      <c r="B33" s="295"/>
      <c r="C33" s="458"/>
      <c r="D33" s="458"/>
      <c r="E33" s="917"/>
      <c r="F33" s="936"/>
    </row>
    <row r="34" spans="1:6" ht="37.5" x14ac:dyDescent="0.25">
      <c r="A34" s="453"/>
      <c r="B34" s="304" t="s">
        <v>121</v>
      </c>
      <c r="C34" s="458"/>
      <c r="D34" s="458"/>
      <c r="E34" s="917"/>
      <c r="F34" s="936"/>
    </row>
    <row r="35" spans="1:6" x14ac:dyDescent="0.25">
      <c r="A35" s="453"/>
      <c r="B35" s="304"/>
      <c r="C35" s="458"/>
      <c r="D35" s="458"/>
      <c r="E35" s="917"/>
      <c r="F35" s="936"/>
    </row>
    <row r="36" spans="1:6" x14ac:dyDescent="0.25">
      <c r="A36" s="453" t="s">
        <v>316</v>
      </c>
      <c r="B36" s="454"/>
      <c r="C36" s="458" t="s">
        <v>87</v>
      </c>
      <c r="D36" s="458">
        <v>7</v>
      </c>
      <c r="E36" s="917"/>
      <c r="F36" s="936">
        <f t="shared" si="0"/>
        <v>0</v>
      </c>
    </row>
    <row r="37" spans="1:6" ht="13" x14ac:dyDescent="0.25">
      <c r="A37" s="453"/>
      <c r="B37" s="295" t="s">
        <v>36</v>
      </c>
      <c r="C37" s="458"/>
      <c r="D37" s="458"/>
      <c r="E37" s="917"/>
      <c r="F37" s="936"/>
    </row>
    <row r="38" spans="1:6" ht="13" x14ac:dyDescent="0.3">
      <c r="A38" s="306"/>
      <c r="B38" s="308"/>
      <c r="C38" s="307"/>
      <c r="D38" s="307"/>
      <c r="E38" s="917"/>
      <c r="F38" s="936"/>
    </row>
    <row r="39" spans="1:6" ht="37.5" x14ac:dyDescent="0.25">
      <c r="A39" s="453" t="s">
        <v>320</v>
      </c>
      <c r="B39" s="490" t="s">
        <v>180</v>
      </c>
      <c r="C39" s="458" t="s">
        <v>87</v>
      </c>
      <c r="D39" s="460">
        <f>0.7*(D16+D20)</f>
        <v>24.5</v>
      </c>
      <c r="E39" s="917"/>
      <c r="F39" s="936">
        <f t="shared" si="0"/>
        <v>0</v>
      </c>
    </row>
    <row r="40" spans="1:6" ht="13" x14ac:dyDescent="0.3">
      <c r="A40" s="306"/>
      <c r="B40" s="490"/>
      <c r="C40" s="458"/>
      <c r="D40" s="458"/>
      <c r="E40" s="917"/>
      <c r="F40" s="936"/>
    </row>
    <row r="41" spans="1:6" ht="37.5" x14ac:dyDescent="0.25">
      <c r="A41" s="453" t="s">
        <v>179</v>
      </c>
      <c r="B41" s="498" t="s">
        <v>321</v>
      </c>
      <c r="C41" s="458" t="s">
        <v>432</v>
      </c>
      <c r="D41" s="458">
        <v>119</v>
      </c>
      <c r="E41" s="917"/>
      <c r="F41" s="936">
        <f t="shared" si="0"/>
        <v>0</v>
      </c>
    </row>
    <row r="42" spans="1:6" x14ac:dyDescent="0.25">
      <c r="A42" s="453"/>
      <c r="B42" s="454"/>
      <c r="C42" s="458"/>
      <c r="D42" s="458"/>
      <c r="E42" s="937"/>
      <c r="F42" s="936"/>
    </row>
    <row r="43" spans="1:6" x14ac:dyDescent="0.25">
      <c r="A43" s="453"/>
      <c r="B43" s="454"/>
      <c r="C43" s="458"/>
      <c r="D43" s="458"/>
      <c r="E43" s="937"/>
      <c r="F43" s="936"/>
    </row>
    <row r="44" spans="1:6" ht="13" thickBot="1" x14ac:dyDescent="0.3">
      <c r="A44" s="466"/>
      <c r="B44" s="467"/>
      <c r="C44" s="468"/>
      <c r="D44" s="468" t="s">
        <v>119</v>
      </c>
      <c r="E44" s="938"/>
      <c r="F44" s="939">
        <f>SUM(F16:F43)</f>
        <v>0</v>
      </c>
    </row>
    <row r="45" spans="1:6" x14ac:dyDescent="0.25">
      <c r="A45" s="474"/>
      <c r="B45" s="445"/>
      <c r="C45" s="448"/>
      <c r="D45" s="448"/>
      <c r="E45" s="940"/>
      <c r="F45" s="941"/>
    </row>
    <row r="46" spans="1:6" x14ac:dyDescent="0.25">
      <c r="A46" s="474"/>
      <c r="B46" s="445"/>
      <c r="C46" s="448"/>
      <c r="D46" s="448"/>
      <c r="E46" s="940"/>
      <c r="F46" s="941"/>
    </row>
    <row r="47" spans="1:6" ht="13" thickBot="1" x14ac:dyDescent="0.3">
      <c r="A47" s="492"/>
      <c r="B47" s="445"/>
      <c r="C47" s="448"/>
      <c r="D47" s="448"/>
      <c r="E47" s="449"/>
      <c r="F47" s="934"/>
    </row>
    <row r="48" spans="1:6" ht="13" x14ac:dyDescent="0.3">
      <c r="A48" s="493" t="s">
        <v>72</v>
      </c>
      <c r="B48" s="494" t="s">
        <v>73</v>
      </c>
      <c r="C48" s="494" t="s">
        <v>74</v>
      </c>
      <c r="D48" s="494" t="s">
        <v>75</v>
      </c>
      <c r="E48" s="495" t="s">
        <v>90</v>
      </c>
      <c r="F48" s="935" t="s">
        <v>91</v>
      </c>
    </row>
    <row r="49" spans="1:6" ht="13" x14ac:dyDescent="0.3">
      <c r="A49" s="306"/>
      <c r="B49" s="307"/>
      <c r="C49" s="307"/>
      <c r="D49" s="307"/>
      <c r="E49" s="499"/>
      <c r="F49" s="942"/>
    </row>
    <row r="50" spans="1:6" ht="62.5" x14ac:dyDescent="0.25">
      <c r="A50" s="453" t="s">
        <v>41</v>
      </c>
      <c r="B50" s="463" t="s">
        <v>311</v>
      </c>
      <c r="C50" s="458" t="s">
        <v>87</v>
      </c>
      <c r="D50" s="458">
        <v>39</v>
      </c>
      <c r="E50" s="917"/>
      <c r="F50" s="916">
        <f t="shared" ref="F50:F78" si="1">D50*E50</f>
        <v>0</v>
      </c>
    </row>
    <row r="51" spans="1:6" x14ac:dyDescent="0.25">
      <c r="A51" s="453"/>
      <c r="B51" s="304"/>
      <c r="C51" s="458"/>
      <c r="D51" s="458"/>
      <c r="E51" s="917"/>
      <c r="F51" s="936"/>
    </row>
    <row r="52" spans="1:6" ht="13" x14ac:dyDescent="0.25">
      <c r="A52" s="453"/>
      <c r="B52" s="295" t="s">
        <v>37</v>
      </c>
      <c r="C52" s="458"/>
      <c r="D52" s="458"/>
      <c r="E52" s="917"/>
      <c r="F52" s="936"/>
    </row>
    <row r="53" spans="1:6" x14ac:dyDescent="0.25">
      <c r="A53" s="453"/>
      <c r="B53" s="454"/>
      <c r="C53" s="458"/>
      <c r="D53" s="458"/>
      <c r="E53" s="917"/>
      <c r="F53" s="936"/>
    </row>
    <row r="54" spans="1:6" ht="13" x14ac:dyDescent="0.25">
      <c r="A54" s="453"/>
      <c r="B54" s="295" t="s">
        <v>77</v>
      </c>
      <c r="C54" s="458"/>
      <c r="D54" s="458"/>
      <c r="E54" s="917"/>
      <c r="F54" s="936"/>
    </row>
    <row r="55" spans="1:6" x14ac:dyDescent="0.25">
      <c r="A55" s="453"/>
      <c r="B55" s="454"/>
      <c r="C55" s="458"/>
      <c r="D55" s="458"/>
      <c r="E55" s="917"/>
      <c r="F55" s="936"/>
    </row>
    <row r="56" spans="1:6" ht="13" x14ac:dyDescent="0.25">
      <c r="A56" s="453"/>
      <c r="B56" s="295" t="s">
        <v>43</v>
      </c>
      <c r="C56" s="458"/>
      <c r="D56" s="458"/>
      <c r="E56" s="917"/>
      <c r="F56" s="936"/>
    </row>
    <row r="57" spans="1:6" x14ac:dyDescent="0.25">
      <c r="A57" s="453"/>
      <c r="B57" s="454"/>
      <c r="C57" s="458"/>
      <c r="D57" s="458"/>
      <c r="E57" s="917"/>
      <c r="F57" s="936"/>
    </row>
    <row r="58" spans="1:6" ht="13" x14ac:dyDescent="0.25">
      <c r="A58" s="453"/>
      <c r="B58" s="295" t="s">
        <v>123</v>
      </c>
      <c r="C58" s="458"/>
      <c r="D58" s="458"/>
      <c r="E58" s="917"/>
      <c r="F58" s="936"/>
    </row>
    <row r="59" spans="1:6" ht="13" x14ac:dyDescent="0.25">
      <c r="A59" s="453"/>
      <c r="B59" s="295"/>
      <c r="C59" s="458"/>
      <c r="D59" s="458"/>
      <c r="E59" s="917"/>
      <c r="F59" s="936"/>
    </row>
    <row r="60" spans="1:6" ht="50" x14ac:dyDescent="0.25">
      <c r="A60" s="453"/>
      <c r="B60" s="304" t="s">
        <v>124</v>
      </c>
      <c r="C60" s="458"/>
      <c r="D60" s="458"/>
      <c r="E60" s="917"/>
      <c r="F60" s="936"/>
    </row>
    <row r="61" spans="1:6" x14ac:dyDescent="0.25">
      <c r="A61" s="453"/>
      <c r="B61" s="308"/>
      <c r="C61" s="458"/>
      <c r="D61" s="458"/>
      <c r="E61" s="917"/>
      <c r="F61" s="936"/>
    </row>
    <row r="62" spans="1:6" ht="14.5" x14ac:dyDescent="0.25">
      <c r="A62" s="453" t="s">
        <v>322</v>
      </c>
      <c r="B62" s="454" t="s">
        <v>125</v>
      </c>
      <c r="C62" s="458" t="s">
        <v>1070</v>
      </c>
      <c r="D62" s="460">
        <v>1.75</v>
      </c>
      <c r="E62" s="917"/>
      <c r="F62" s="936">
        <f t="shared" si="1"/>
        <v>0</v>
      </c>
    </row>
    <row r="63" spans="1:6" x14ac:dyDescent="0.25">
      <c r="A63" s="453"/>
      <c r="B63" s="308"/>
      <c r="C63" s="458"/>
      <c r="D63" s="458"/>
      <c r="E63" s="917"/>
      <c r="F63" s="936"/>
    </row>
    <row r="64" spans="1:6" ht="13" x14ac:dyDescent="0.25">
      <c r="A64" s="453"/>
      <c r="B64" s="295" t="s">
        <v>20</v>
      </c>
      <c r="C64" s="458"/>
      <c r="D64" s="458"/>
      <c r="E64" s="917"/>
      <c r="F64" s="936"/>
    </row>
    <row r="65" spans="1:6" x14ac:dyDescent="0.25">
      <c r="A65" s="453"/>
      <c r="B65" s="454"/>
      <c r="C65" s="458"/>
      <c r="D65" s="458"/>
      <c r="E65" s="917"/>
      <c r="F65" s="936"/>
    </row>
    <row r="66" spans="1:6" ht="50" x14ac:dyDescent="0.25">
      <c r="A66" s="453"/>
      <c r="B66" s="304" t="s">
        <v>329</v>
      </c>
      <c r="C66" s="458"/>
      <c r="D66" s="458"/>
      <c r="E66" s="917"/>
      <c r="F66" s="936"/>
    </row>
    <row r="67" spans="1:6" ht="13" x14ac:dyDescent="0.25">
      <c r="A67" s="453"/>
      <c r="B67" s="295"/>
      <c r="C67" s="458"/>
      <c r="D67" s="458"/>
      <c r="E67" s="917"/>
      <c r="F67" s="936"/>
    </row>
    <row r="68" spans="1:6" ht="37.5" x14ac:dyDescent="0.25">
      <c r="A68" s="453" t="s">
        <v>323</v>
      </c>
      <c r="B68" s="454" t="s">
        <v>815</v>
      </c>
      <c r="C68" s="458" t="s">
        <v>1070</v>
      </c>
      <c r="D68" s="501">
        <v>7.5</v>
      </c>
      <c r="E68" s="917"/>
      <c r="F68" s="916">
        <f t="shared" si="1"/>
        <v>0</v>
      </c>
    </row>
    <row r="69" spans="1:6" x14ac:dyDescent="0.25">
      <c r="A69" s="453"/>
      <c r="B69" s="308"/>
      <c r="C69" s="458"/>
      <c r="D69" s="458"/>
      <c r="E69" s="917"/>
      <c r="F69" s="916"/>
    </row>
    <row r="70" spans="1:6" ht="25" x14ac:dyDescent="0.25">
      <c r="A70" s="453" t="s">
        <v>324</v>
      </c>
      <c r="B70" s="454" t="s">
        <v>816</v>
      </c>
      <c r="C70" s="458" t="s">
        <v>87</v>
      </c>
      <c r="D70" s="458">
        <v>13</v>
      </c>
      <c r="E70" s="917"/>
      <c r="F70" s="916">
        <f t="shared" si="1"/>
        <v>0</v>
      </c>
    </row>
    <row r="71" spans="1:6" x14ac:dyDescent="0.25">
      <c r="A71" s="453"/>
      <c r="B71" s="308"/>
      <c r="C71" s="458"/>
      <c r="D71" s="458"/>
      <c r="E71" s="917"/>
      <c r="F71" s="936"/>
    </row>
    <row r="72" spans="1:6" ht="25" x14ac:dyDescent="0.25">
      <c r="A72" s="453" t="s">
        <v>326</v>
      </c>
      <c r="B72" s="454" t="s">
        <v>327</v>
      </c>
      <c r="C72" s="458" t="s">
        <v>87</v>
      </c>
      <c r="D72" s="458">
        <v>4</v>
      </c>
      <c r="E72" s="917"/>
      <c r="F72" s="936">
        <f t="shared" si="1"/>
        <v>0</v>
      </c>
    </row>
    <row r="73" spans="1:6" x14ac:dyDescent="0.25">
      <c r="A73" s="453"/>
      <c r="B73" s="502"/>
      <c r="C73" s="458"/>
      <c r="D73" s="458"/>
      <c r="E73" s="917"/>
      <c r="F73" s="936"/>
    </row>
    <row r="74" spans="1:6" ht="13" x14ac:dyDescent="0.25">
      <c r="A74" s="453"/>
      <c r="B74" s="295" t="s">
        <v>46</v>
      </c>
      <c r="C74" s="458"/>
      <c r="D74" s="458"/>
      <c r="E74" s="917"/>
      <c r="F74" s="936"/>
    </row>
    <row r="75" spans="1:6" x14ac:dyDescent="0.25">
      <c r="A75" s="453"/>
      <c r="B75" s="454"/>
      <c r="C75" s="458"/>
      <c r="D75" s="458"/>
      <c r="E75" s="917"/>
      <c r="F75" s="936"/>
    </row>
    <row r="76" spans="1:6" ht="50" x14ac:dyDescent="0.25">
      <c r="A76" s="453"/>
      <c r="B76" s="304" t="s">
        <v>330</v>
      </c>
      <c r="C76" s="458"/>
      <c r="D76" s="458"/>
      <c r="E76" s="917"/>
      <c r="F76" s="936"/>
    </row>
    <row r="77" spans="1:6" x14ac:dyDescent="0.25">
      <c r="A77" s="453"/>
      <c r="B77" s="454"/>
      <c r="C77" s="458"/>
      <c r="D77" s="458"/>
      <c r="E77" s="917"/>
      <c r="F77" s="936"/>
    </row>
    <row r="78" spans="1:6" ht="37.5" x14ac:dyDescent="0.25">
      <c r="A78" s="453" t="s">
        <v>332</v>
      </c>
      <c r="B78" s="454" t="s">
        <v>848</v>
      </c>
      <c r="C78" s="458" t="s">
        <v>87</v>
      </c>
      <c r="D78" s="501">
        <v>0.42</v>
      </c>
      <c r="E78" s="917"/>
      <c r="F78" s="936">
        <f t="shared" si="1"/>
        <v>0</v>
      </c>
    </row>
    <row r="79" spans="1:6" x14ac:dyDescent="0.25">
      <c r="A79" s="453"/>
      <c r="B79" s="454"/>
      <c r="C79" s="458"/>
      <c r="D79" s="501"/>
      <c r="E79" s="464"/>
      <c r="F79" s="936"/>
    </row>
    <row r="80" spans="1:6" ht="13" thickBot="1" x14ac:dyDescent="0.3">
      <c r="A80" s="466"/>
      <c r="B80" s="467"/>
      <c r="C80" s="468"/>
      <c r="D80" s="468" t="s">
        <v>119</v>
      </c>
      <c r="E80" s="938"/>
      <c r="F80" s="939">
        <f>SUM(F50:F79)</f>
        <v>0</v>
      </c>
    </row>
    <row r="81" spans="1:6" x14ac:dyDescent="0.25">
      <c r="A81" s="474"/>
      <c r="B81" s="445"/>
      <c r="C81" s="448"/>
      <c r="D81" s="448"/>
      <c r="E81" s="940"/>
      <c r="F81" s="941"/>
    </row>
    <row r="82" spans="1:6" x14ac:dyDescent="0.25">
      <c r="A82" s="474"/>
      <c r="B82" s="445"/>
      <c r="C82" s="448"/>
      <c r="D82" s="448"/>
      <c r="E82" s="940"/>
      <c r="F82" s="941"/>
    </row>
    <row r="83" spans="1:6" ht="13" thickBot="1" x14ac:dyDescent="0.3">
      <c r="A83" s="492"/>
      <c r="B83" s="445"/>
      <c r="C83" s="448"/>
      <c r="D83" s="448"/>
      <c r="E83" s="449"/>
      <c r="F83" s="934"/>
    </row>
    <row r="84" spans="1:6" ht="13" x14ac:dyDescent="0.3">
      <c r="A84" s="493" t="s">
        <v>72</v>
      </c>
      <c r="B84" s="494" t="s">
        <v>73</v>
      </c>
      <c r="C84" s="494" t="s">
        <v>74</v>
      </c>
      <c r="D84" s="494" t="s">
        <v>75</v>
      </c>
      <c r="E84" s="495" t="s">
        <v>90</v>
      </c>
      <c r="F84" s="935" t="s">
        <v>91</v>
      </c>
    </row>
    <row r="85" spans="1:6" x14ac:dyDescent="0.25">
      <c r="A85" s="453"/>
      <c r="B85" s="454"/>
      <c r="C85" s="454"/>
      <c r="D85" s="454"/>
      <c r="E85" s="455"/>
      <c r="F85" s="936"/>
    </row>
    <row r="86" spans="1:6" ht="75" x14ac:dyDescent="0.25">
      <c r="A86" s="453" t="s">
        <v>333</v>
      </c>
      <c r="B86" s="454" t="s">
        <v>417</v>
      </c>
      <c r="C86" s="458" t="s">
        <v>87</v>
      </c>
      <c r="D86" s="501">
        <v>0.2</v>
      </c>
      <c r="E86" s="917"/>
      <c r="F86" s="936">
        <f t="shared" ref="F86:F116" si="2">D86*E86</f>
        <v>0</v>
      </c>
    </row>
    <row r="87" spans="1:6" x14ac:dyDescent="0.25">
      <c r="A87" s="453"/>
      <c r="B87" s="454"/>
      <c r="C87" s="458"/>
      <c r="D87" s="501"/>
      <c r="E87" s="917"/>
      <c r="F87" s="936"/>
    </row>
    <row r="88" spans="1:6" ht="13" x14ac:dyDescent="0.25">
      <c r="A88" s="453"/>
      <c r="B88" s="295" t="s">
        <v>126</v>
      </c>
      <c r="C88" s="458"/>
      <c r="D88" s="458"/>
      <c r="E88" s="917"/>
      <c r="F88" s="936"/>
    </row>
    <row r="89" spans="1:6" x14ac:dyDescent="0.25">
      <c r="A89" s="453"/>
      <c r="B89" s="454"/>
      <c r="C89" s="458"/>
      <c r="D89" s="458"/>
      <c r="E89" s="917"/>
      <c r="F89" s="936"/>
    </row>
    <row r="90" spans="1:6" ht="13" x14ac:dyDescent="0.25">
      <c r="A90" s="453"/>
      <c r="B90" s="295" t="s">
        <v>127</v>
      </c>
      <c r="C90" s="458"/>
      <c r="D90" s="458"/>
      <c r="E90" s="917"/>
      <c r="F90" s="936"/>
    </row>
    <row r="91" spans="1:6" x14ac:dyDescent="0.25">
      <c r="A91" s="453"/>
      <c r="B91" s="454"/>
      <c r="C91" s="458"/>
      <c r="D91" s="458"/>
      <c r="E91" s="917"/>
      <c r="F91" s="936"/>
    </row>
    <row r="92" spans="1:6" ht="25" x14ac:dyDescent="0.25">
      <c r="A92" s="453"/>
      <c r="B92" s="304" t="s">
        <v>131</v>
      </c>
      <c r="C92" s="458"/>
      <c r="D92" s="458"/>
      <c r="E92" s="917"/>
      <c r="F92" s="936"/>
    </row>
    <row r="93" spans="1:6" x14ac:dyDescent="0.25">
      <c r="A93" s="453"/>
      <c r="B93" s="454"/>
      <c r="C93" s="458"/>
      <c r="D93" s="458"/>
      <c r="E93" s="917"/>
      <c r="F93" s="936"/>
    </row>
    <row r="94" spans="1:6" ht="14.5" x14ac:dyDescent="0.25">
      <c r="A94" s="453" t="s">
        <v>78</v>
      </c>
      <c r="B94" s="454" t="s">
        <v>128</v>
      </c>
      <c r="C94" s="458" t="s">
        <v>1070</v>
      </c>
      <c r="D94" s="501">
        <f>D62</f>
        <v>1.75</v>
      </c>
      <c r="E94" s="917"/>
      <c r="F94" s="936">
        <f t="shared" si="2"/>
        <v>0</v>
      </c>
    </row>
    <row r="95" spans="1:6" x14ac:dyDescent="0.25">
      <c r="A95" s="453"/>
      <c r="B95" s="454"/>
      <c r="C95" s="458"/>
      <c r="D95" s="501"/>
      <c r="E95" s="917"/>
      <c r="F95" s="936"/>
    </row>
    <row r="96" spans="1:6" ht="37.5" x14ac:dyDescent="0.25">
      <c r="A96" s="503"/>
      <c r="B96" s="304" t="s">
        <v>335</v>
      </c>
      <c r="C96" s="458"/>
      <c r="D96" s="501"/>
      <c r="E96" s="917"/>
      <c r="F96" s="936"/>
    </row>
    <row r="97" spans="1:6" x14ac:dyDescent="0.25">
      <c r="A97" s="503"/>
      <c r="B97" s="454"/>
      <c r="C97" s="458"/>
      <c r="D97" s="501"/>
      <c r="E97" s="917"/>
      <c r="F97" s="936"/>
    </row>
    <row r="98" spans="1:6" ht="14.5" x14ac:dyDescent="0.25">
      <c r="A98" s="453" t="s">
        <v>336</v>
      </c>
      <c r="B98" s="454" t="s">
        <v>128</v>
      </c>
      <c r="C98" s="458" t="s">
        <v>1070</v>
      </c>
      <c r="D98" s="501">
        <f>D68+D72</f>
        <v>11.5</v>
      </c>
      <c r="E98" s="917"/>
      <c r="F98" s="936">
        <f t="shared" si="2"/>
        <v>0</v>
      </c>
    </row>
    <row r="99" spans="1:6" x14ac:dyDescent="0.25">
      <c r="A99" s="453"/>
      <c r="B99" s="454"/>
      <c r="C99" s="458"/>
      <c r="D99" s="501"/>
      <c r="E99" s="917"/>
      <c r="F99" s="936"/>
    </row>
    <row r="100" spans="1:6" ht="13" x14ac:dyDescent="0.25">
      <c r="A100" s="453"/>
      <c r="B100" s="295" t="s">
        <v>129</v>
      </c>
      <c r="C100" s="458"/>
      <c r="D100" s="501"/>
      <c r="E100" s="917"/>
      <c r="F100" s="936"/>
    </row>
    <row r="101" spans="1:6" ht="13" x14ac:dyDescent="0.25">
      <c r="A101" s="329"/>
      <c r="B101" s="522"/>
      <c r="C101" s="458"/>
      <c r="D101" s="501"/>
      <c r="E101" s="917"/>
      <c r="F101" s="936"/>
    </row>
    <row r="102" spans="1:6" ht="37.5" x14ac:dyDescent="0.25">
      <c r="A102" s="503"/>
      <c r="B102" s="304" t="s">
        <v>337</v>
      </c>
      <c r="C102" s="458"/>
      <c r="D102" s="501"/>
      <c r="E102" s="917"/>
      <c r="F102" s="936"/>
    </row>
    <row r="103" spans="1:6" x14ac:dyDescent="0.25">
      <c r="A103" s="503"/>
      <c r="B103" s="454"/>
      <c r="C103" s="458"/>
      <c r="D103" s="501"/>
      <c r="E103" s="917"/>
      <c r="F103" s="936"/>
    </row>
    <row r="104" spans="1:6" ht="14.5" x14ac:dyDescent="0.25">
      <c r="A104" s="453" t="s">
        <v>334</v>
      </c>
      <c r="B104" s="454" t="s">
        <v>128</v>
      </c>
      <c r="C104" s="458" t="s">
        <v>1070</v>
      </c>
      <c r="D104" s="501">
        <f>D70</f>
        <v>13</v>
      </c>
      <c r="E104" s="917"/>
      <c r="F104" s="936">
        <f t="shared" si="2"/>
        <v>0</v>
      </c>
    </row>
    <row r="105" spans="1:6" x14ac:dyDescent="0.25">
      <c r="A105" s="453"/>
      <c r="B105" s="454"/>
      <c r="C105" s="458"/>
      <c r="D105" s="501"/>
      <c r="E105" s="917"/>
      <c r="F105" s="936"/>
    </row>
    <row r="106" spans="1:6" ht="37.5" x14ac:dyDescent="0.25">
      <c r="A106" s="453"/>
      <c r="B106" s="304" t="s">
        <v>341</v>
      </c>
      <c r="C106" s="458"/>
      <c r="D106" s="501"/>
      <c r="E106" s="917"/>
      <c r="F106" s="936"/>
    </row>
    <row r="107" spans="1:6" ht="13" x14ac:dyDescent="0.25">
      <c r="A107" s="453"/>
      <c r="B107" s="295"/>
      <c r="C107" s="458"/>
      <c r="D107" s="501"/>
      <c r="E107" s="917"/>
      <c r="F107" s="936"/>
    </row>
    <row r="108" spans="1:6" ht="14.5" x14ac:dyDescent="0.25">
      <c r="A108" s="453" t="s">
        <v>339</v>
      </c>
      <c r="B108" s="454" t="s">
        <v>338</v>
      </c>
      <c r="C108" s="458" t="s">
        <v>1070</v>
      </c>
      <c r="D108" s="501">
        <f>D78</f>
        <v>0.42</v>
      </c>
      <c r="E108" s="917"/>
      <c r="F108" s="936">
        <f t="shared" si="2"/>
        <v>0</v>
      </c>
    </row>
    <row r="109" spans="1:6" ht="13" x14ac:dyDescent="0.25">
      <c r="A109" s="453"/>
      <c r="B109" s="295"/>
      <c r="C109" s="458"/>
      <c r="D109" s="458"/>
      <c r="E109" s="917"/>
      <c r="F109" s="936"/>
    </row>
    <row r="110" spans="1:6" ht="37.5" x14ac:dyDescent="0.25">
      <c r="A110" s="453"/>
      <c r="B110" s="304" t="s">
        <v>922</v>
      </c>
      <c r="C110" s="458"/>
      <c r="D110" s="501"/>
      <c r="E110" s="917"/>
      <c r="F110" s="916"/>
    </row>
    <row r="111" spans="1:6" ht="13" x14ac:dyDescent="0.25">
      <c r="A111" s="453"/>
      <c r="B111" s="295"/>
      <c r="C111" s="458"/>
      <c r="D111" s="501"/>
      <c r="E111" s="917"/>
      <c r="F111" s="916"/>
    </row>
    <row r="112" spans="1:6" ht="14.5" x14ac:dyDescent="0.25">
      <c r="A112" s="453" t="s">
        <v>654</v>
      </c>
      <c r="B112" s="454" t="s">
        <v>1159</v>
      </c>
      <c r="C112" s="458" t="s">
        <v>1070</v>
      </c>
      <c r="D112" s="501">
        <v>1</v>
      </c>
      <c r="E112" s="917"/>
      <c r="F112" s="916">
        <f t="shared" si="2"/>
        <v>0</v>
      </c>
    </row>
    <row r="113" spans="1:6" x14ac:dyDescent="0.25">
      <c r="A113" s="453"/>
      <c r="B113" s="454"/>
      <c r="C113" s="458"/>
      <c r="D113" s="501"/>
      <c r="E113" s="917"/>
      <c r="F113" s="916"/>
    </row>
    <row r="114" spans="1:6" ht="37.5" x14ac:dyDescent="0.25">
      <c r="A114" s="453"/>
      <c r="B114" s="304" t="s">
        <v>340</v>
      </c>
      <c r="C114" s="458"/>
      <c r="D114" s="501"/>
      <c r="E114" s="917"/>
      <c r="F114" s="916"/>
    </row>
    <row r="115" spans="1:6" ht="13" x14ac:dyDescent="0.25">
      <c r="A115" s="453"/>
      <c r="B115" s="295"/>
      <c r="C115" s="458"/>
      <c r="D115" s="501"/>
      <c r="E115" s="917"/>
      <c r="F115" s="916"/>
    </row>
    <row r="116" spans="1:6" ht="14.5" x14ac:dyDescent="0.25">
      <c r="A116" s="453" t="s">
        <v>343</v>
      </c>
      <c r="B116" s="454" t="s">
        <v>1159</v>
      </c>
      <c r="C116" s="458" t="s">
        <v>1070</v>
      </c>
      <c r="D116" s="501">
        <f>D86</f>
        <v>0.2</v>
      </c>
      <c r="E116" s="917"/>
      <c r="F116" s="916">
        <f t="shared" si="2"/>
        <v>0</v>
      </c>
    </row>
    <row r="117" spans="1:6" x14ac:dyDescent="0.25">
      <c r="A117" s="453"/>
      <c r="B117" s="454"/>
      <c r="C117" s="458"/>
      <c r="D117" s="501"/>
      <c r="E117" s="464"/>
      <c r="F117" s="916"/>
    </row>
    <row r="118" spans="1:6" x14ac:dyDescent="0.25">
      <c r="A118" s="453"/>
      <c r="B118" s="304"/>
      <c r="C118" s="458"/>
      <c r="D118" s="501"/>
      <c r="E118" s="937"/>
      <c r="F118" s="936"/>
    </row>
    <row r="119" spans="1:6" ht="13" thickBot="1" x14ac:dyDescent="0.3">
      <c r="A119" s="466"/>
      <c r="B119" s="467"/>
      <c r="C119" s="468"/>
      <c r="D119" s="468" t="s">
        <v>119</v>
      </c>
      <c r="E119" s="938"/>
      <c r="F119" s="939">
        <f>SUM(F86:F118)</f>
        <v>0</v>
      </c>
    </row>
    <row r="120" spans="1:6" x14ac:dyDescent="0.25">
      <c r="A120" s="474"/>
      <c r="B120" s="445"/>
      <c r="C120" s="448"/>
      <c r="D120" s="448"/>
      <c r="E120" s="940"/>
      <c r="F120" s="941"/>
    </row>
    <row r="121" spans="1:6" x14ac:dyDescent="0.25">
      <c r="A121" s="474"/>
      <c r="B121" s="445"/>
      <c r="C121" s="448"/>
      <c r="D121" s="448"/>
      <c r="E121" s="940"/>
      <c r="F121" s="941"/>
    </row>
    <row r="122" spans="1:6" ht="13" thickBot="1" x14ac:dyDescent="0.3">
      <c r="A122" s="492"/>
      <c r="B122" s="445"/>
      <c r="C122" s="448"/>
      <c r="D122" s="448"/>
      <c r="E122" s="449"/>
      <c r="F122" s="943"/>
    </row>
    <row r="123" spans="1:6" ht="13" x14ac:dyDescent="0.3">
      <c r="A123" s="493" t="s">
        <v>72</v>
      </c>
      <c r="B123" s="494" t="s">
        <v>73</v>
      </c>
      <c r="C123" s="494" t="s">
        <v>74</v>
      </c>
      <c r="D123" s="494" t="s">
        <v>75</v>
      </c>
      <c r="E123" s="495" t="s">
        <v>90</v>
      </c>
      <c r="F123" s="935" t="s">
        <v>91</v>
      </c>
    </row>
    <row r="124" spans="1:6" ht="13" x14ac:dyDescent="0.3">
      <c r="A124" s="306"/>
      <c r="B124" s="307"/>
      <c r="C124" s="307"/>
      <c r="D124" s="307"/>
      <c r="E124" s="499"/>
      <c r="F124" s="942"/>
    </row>
    <row r="125" spans="1:6" ht="13" x14ac:dyDescent="0.25">
      <c r="A125" s="453"/>
      <c r="B125" s="295" t="s">
        <v>132</v>
      </c>
      <c r="C125" s="458"/>
      <c r="D125" s="458"/>
      <c r="E125" s="937"/>
      <c r="F125" s="936"/>
    </row>
    <row r="126" spans="1:6" x14ac:dyDescent="0.25">
      <c r="A126" s="453"/>
      <c r="B126" s="454"/>
      <c r="C126" s="458"/>
      <c r="D126" s="458"/>
      <c r="E126" s="937"/>
      <c r="F126" s="936"/>
    </row>
    <row r="127" spans="1:6" ht="13" x14ac:dyDescent="0.25">
      <c r="A127" s="453"/>
      <c r="B127" s="295" t="s">
        <v>51</v>
      </c>
      <c r="C127" s="458"/>
      <c r="D127" s="458"/>
      <c r="E127" s="937"/>
      <c r="F127" s="936"/>
    </row>
    <row r="128" spans="1:6" ht="13" x14ac:dyDescent="0.25">
      <c r="A128" s="453"/>
      <c r="B128" s="295"/>
      <c r="C128" s="458"/>
      <c r="D128" s="458"/>
      <c r="E128" s="937"/>
      <c r="F128" s="936"/>
    </row>
    <row r="129" spans="1:6" ht="25" x14ac:dyDescent="0.25">
      <c r="A129" s="453"/>
      <c r="B129" s="304" t="s">
        <v>52</v>
      </c>
      <c r="C129" s="458"/>
      <c r="D129" s="458"/>
      <c r="E129" s="464"/>
      <c r="F129" s="936"/>
    </row>
    <row r="130" spans="1:6" x14ac:dyDescent="0.25">
      <c r="A130" s="453"/>
      <c r="B130" s="454"/>
      <c r="C130" s="458"/>
      <c r="D130" s="458"/>
      <c r="E130" s="464"/>
      <c r="F130" s="936"/>
    </row>
    <row r="131" spans="1:6" ht="14.5" x14ac:dyDescent="0.25">
      <c r="A131" s="453" t="s">
        <v>42</v>
      </c>
      <c r="B131" s="454" t="s">
        <v>410</v>
      </c>
      <c r="C131" s="458" t="s">
        <v>432</v>
      </c>
      <c r="D131" s="458">
        <v>7.74</v>
      </c>
      <c r="E131" s="917"/>
      <c r="F131" s="916">
        <f t="shared" ref="F131:F158" si="3">D131*E131</f>
        <v>0</v>
      </c>
    </row>
    <row r="132" spans="1:6" ht="13" x14ac:dyDescent="0.25">
      <c r="A132" s="453"/>
      <c r="B132" s="295"/>
      <c r="C132" s="458"/>
      <c r="D132" s="458"/>
      <c r="E132" s="917"/>
      <c r="F132" s="916"/>
    </row>
    <row r="133" spans="1:6" ht="25" x14ac:dyDescent="0.25">
      <c r="A133" s="453"/>
      <c r="B133" s="304" t="s">
        <v>53</v>
      </c>
      <c r="C133" s="458"/>
      <c r="D133" s="458"/>
      <c r="E133" s="917"/>
      <c r="F133" s="916"/>
    </row>
    <row r="134" spans="1:6" x14ac:dyDescent="0.25">
      <c r="A134" s="453"/>
      <c r="B134" s="454"/>
      <c r="C134" s="458"/>
      <c r="D134" s="458"/>
      <c r="E134" s="917"/>
      <c r="F134" s="916"/>
    </row>
    <row r="135" spans="1:6" x14ac:dyDescent="0.25">
      <c r="A135" s="453" t="s">
        <v>38</v>
      </c>
      <c r="B135" s="454" t="s">
        <v>39</v>
      </c>
      <c r="C135" s="458" t="s">
        <v>66</v>
      </c>
      <c r="D135" s="458">
        <v>70</v>
      </c>
      <c r="E135" s="917"/>
      <c r="F135" s="916">
        <f t="shared" si="3"/>
        <v>0</v>
      </c>
    </row>
    <row r="136" spans="1:6" ht="14.5" x14ac:dyDescent="0.25">
      <c r="A136" s="453" t="s">
        <v>241</v>
      </c>
      <c r="B136" s="454" t="s">
        <v>410</v>
      </c>
      <c r="C136" s="458" t="s">
        <v>432</v>
      </c>
      <c r="D136" s="458">
        <v>38</v>
      </c>
      <c r="E136" s="917"/>
      <c r="F136" s="916">
        <f t="shared" si="3"/>
        <v>0</v>
      </c>
    </row>
    <row r="137" spans="1:6" x14ac:dyDescent="0.25">
      <c r="A137" s="453"/>
      <c r="B137" s="454"/>
      <c r="C137" s="458"/>
      <c r="D137" s="458"/>
      <c r="E137" s="917"/>
      <c r="F137" s="916"/>
    </row>
    <row r="138" spans="1:6" ht="13" x14ac:dyDescent="0.25">
      <c r="A138" s="453"/>
      <c r="B138" s="295" t="s">
        <v>133</v>
      </c>
      <c r="C138" s="458"/>
      <c r="D138" s="458"/>
      <c r="E138" s="917"/>
      <c r="F138" s="936"/>
    </row>
    <row r="139" spans="1:6" x14ac:dyDescent="0.25">
      <c r="A139" s="453"/>
      <c r="B139" s="454"/>
      <c r="C139" s="458"/>
      <c r="D139" s="458"/>
      <c r="E139" s="917"/>
      <c r="F139" s="936"/>
    </row>
    <row r="140" spans="1:6" ht="25" x14ac:dyDescent="0.25">
      <c r="A140" s="453"/>
      <c r="B140" s="304" t="s">
        <v>345</v>
      </c>
      <c r="C140" s="458"/>
      <c r="D140" s="458"/>
      <c r="E140" s="917"/>
      <c r="F140" s="936"/>
    </row>
    <row r="141" spans="1:6" x14ac:dyDescent="0.25">
      <c r="A141" s="453"/>
      <c r="B141" s="304"/>
      <c r="C141" s="458"/>
      <c r="D141" s="458"/>
      <c r="E141" s="917"/>
      <c r="F141" s="936"/>
    </row>
    <row r="142" spans="1:6" x14ac:dyDescent="0.25">
      <c r="A142" s="453" t="s">
        <v>344</v>
      </c>
      <c r="B142" s="454" t="s">
        <v>346</v>
      </c>
      <c r="C142" s="458" t="s">
        <v>68</v>
      </c>
      <c r="D142" s="458">
        <v>0.01</v>
      </c>
      <c r="E142" s="917"/>
      <c r="F142" s="936">
        <f t="shared" si="3"/>
        <v>0</v>
      </c>
    </row>
    <row r="143" spans="1:6" ht="13" x14ac:dyDescent="0.25">
      <c r="A143" s="453"/>
      <c r="B143" s="295"/>
      <c r="C143" s="458"/>
      <c r="D143" s="458"/>
      <c r="E143" s="917"/>
      <c r="F143" s="936"/>
    </row>
    <row r="144" spans="1:6" ht="25" x14ac:dyDescent="0.25">
      <c r="A144" s="453"/>
      <c r="B144" s="304" t="s">
        <v>347</v>
      </c>
      <c r="C144" s="458"/>
      <c r="D144" s="458"/>
      <c r="E144" s="917"/>
      <c r="F144" s="936"/>
    </row>
    <row r="145" spans="1:6" x14ac:dyDescent="0.25">
      <c r="A145" s="453"/>
      <c r="B145" s="304"/>
      <c r="C145" s="458"/>
      <c r="D145" s="458"/>
      <c r="E145" s="917"/>
      <c r="F145" s="936"/>
    </row>
    <row r="146" spans="1:6" x14ac:dyDescent="0.25">
      <c r="A146" s="453" t="s">
        <v>80</v>
      </c>
      <c r="B146" s="454" t="s">
        <v>58</v>
      </c>
      <c r="C146" s="458" t="s">
        <v>68</v>
      </c>
      <c r="D146" s="458">
        <v>0.35</v>
      </c>
      <c r="E146" s="917"/>
      <c r="F146" s="936">
        <f t="shared" si="3"/>
        <v>0</v>
      </c>
    </row>
    <row r="147" spans="1:6" x14ac:dyDescent="0.25">
      <c r="A147" s="453"/>
      <c r="B147" s="454"/>
      <c r="C147" s="458"/>
      <c r="D147" s="458"/>
      <c r="E147" s="917"/>
      <c r="F147" s="936"/>
    </row>
    <row r="148" spans="1:6" ht="25" x14ac:dyDescent="0.25">
      <c r="A148" s="453" t="s">
        <v>349</v>
      </c>
      <c r="B148" s="463" t="s">
        <v>348</v>
      </c>
      <c r="C148" s="458" t="s">
        <v>432</v>
      </c>
      <c r="D148" s="458">
        <v>122</v>
      </c>
      <c r="E148" s="917"/>
      <c r="F148" s="936">
        <f t="shared" si="3"/>
        <v>0</v>
      </c>
    </row>
    <row r="149" spans="1:6" x14ac:dyDescent="0.25">
      <c r="A149" s="453"/>
      <c r="B149" s="454"/>
      <c r="C149" s="458"/>
      <c r="D149" s="458"/>
      <c r="E149" s="917"/>
      <c r="F149" s="936"/>
    </row>
    <row r="150" spans="1:6" ht="13" x14ac:dyDescent="0.25">
      <c r="A150" s="329"/>
      <c r="B150" s="295" t="s">
        <v>350</v>
      </c>
      <c r="C150" s="458"/>
      <c r="D150" s="458"/>
      <c r="E150" s="917"/>
      <c r="F150" s="936"/>
    </row>
    <row r="151" spans="1:6" x14ac:dyDescent="0.25">
      <c r="A151" s="453"/>
      <c r="B151" s="454"/>
      <c r="C151" s="458"/>
      <c r="D151" s="458"/>
      <c r="E151" s="917"/>
      <c r="F151" s="936"/>
    </row>
    <row r="152" spans="1:6" ht="25" x14ac:dyDescent="0.25">
      <c r="A152" s="503" t="s">
        <v>352</v>
      </c>
      <c r="B152" s="490" t="s">
        <v>351</v>
      </c>
      <c r="C152" s="458" t="s">
        <v>432</v>
      </c>
      <c r="D152" s="458">
        <v>122</v>
      </c>
      <c r="E152" s="917"/>
      <c r="F152" s="936">
        <f t="shared" si="3"/>
        <v>0</v>
      </c>
    </row>
    <row r="153" spans="1:6" x14ac:dyDescent="0.25">
      <c r="A153" s="503"/>
      <c r="B153" s="490"/>
      <c r="C153" s="458"/>
      <c r="D153" s="458"/>
      <c r="E153" s="917"/>
      <c r="F153" s="936"/>
    </row>
    <row r="154" spans="1:6" ht="26" x14ac:dyDescent="0.25">
      <c r="A154" s="503"/>
      <c r="B154" s="295" t="s">
        <v>353</v>
      </c>
      <c r="C154" s="458"/>
      <c r="D154" s="458"/>
      <c r="E154" s="917"/>
      <c r="F154" s="936"/>
    </row>
    <row r="155" spans="1:6" ht="13" x14ac:dyDescent="0.25">
      <c r="A155" s="453"/>
      <c r="B155" s="311"/>
      <c r="C155" s="458"/>
      <c r="D155" s="458"/>
      <c r="E155" s="917"/>
      <c r="F155" s="936"/>
    </row>
    <row r="156" spans="1:6" ht="50" x14ac:dyDescent="0.25">
      <c r="A156" s="503" t="s">
        <v>411</v>
      </c>
      <c r="B156" s="490" t="s">
        <v>413</v>
      </c>
      <c r="C156" s="458" t="s">
        <v>432</v>
      </c>
      <c r="D156" s="458">
        <v>55</v>
      </c>
      <c r="E156" s="917"/>
      <c r="F156" s="936">
        <f t="shared" si="3"/>
        <v>0</v>
      </c>
    </row>
    <row r="157" spans="1:6" ht="13" x14ac:dyDescent="0.25">
      <c r="A157" s="453"/>
      <c r="B157" s="311"/>
      <c r="C157" s="458"/>
      <c r="D157" s="458"/>
      <c r="E157" s="917"/>
      <c r="F157" s="936"/>
    </row>
    <row r="158" spans="1:6" ht="37.5" x14ac:dyDescent="0.25">
      <c r="A158" s="503" t="s">
        <v>414</v>
      </c>
      <c r="B158" s="490" t="s">
        <v>415</v>
      </c>
      <c r="C158" s="458" t="s">
        <v>432</v>
      </c>
      <c r="D158" s="458">
        <v>55</v>
      </c>
      <c r="E158" s="917"/>
      <c r="F158" s="936">
        <f t="shared" si="3"/>
        <v>0</v>
      </c>
    </row>
    <row r="159" spans="1:6" x14ac:dyDescent="0.25">
      <c r="A159" s="503"/>
      <c r="B159" s="490"/>
      <c r="C159" s="458"/>
      <c r="D159" s="458"/>
      <c r="E159" s="937"/>
      <c r="F159" s="936"/>
    </row>
    <row r="160" spans="1:6" x14ac:dyDescent="0.25">
      <c r="A160" s="503"/>
      <c r="B160" s="490"/>
      <c r="C160" s="458"/>
      <c r="D160" s="458"/>
      <c r="E160" s="937"/>
      <c r="F160" s="936"/>
    </row>
    <row r="161" spans="1:6" x14ac:dyDescent="0.25">
      <c r="A161" s="453"/>
      <c r="B161" s="490"/>
      <c r="C161" s="458"/>
      <c r="D161" s="458"/>
      <c r="E161" s="937"/>
      <c r="F161" s="936"/>
    </row>
    <row r="162" spans="1:6" ht="13" thickBot="1" x14ac:dyDescent="0.3">
      <c r="A162" s="466"/>
      <c r="B162" s="467"/>
      <c r="C162" s="468"/>
      <c r="D162" s="468" t="s">
        <v>119</v>
      </c>
      <c r="E162" s="938"/>
      <c r="F162" s="939">
        <f>SUM(F131:F161)</f>
        <v>0</v>
      </c>
    </row>
    <row r="163" spans="1:6" x14ac:dyDescent="0.25">
      <c r="A163" s="474"/>
      <c r="B163" s="445"/>
      <c r="C163" s="448"/>
      <c r="D163" s="448"/>
      <c r="E163" s="940"/>
      <c r="F163" s="941"/>
    </row>
    <row r="164" spans="1:6" ht="13" thickBot="1" x14ac:dyDescent="0.3">
      <c r="A164" s="492"/>
      <c r="B164" s="445"/>
      <c r="C164" s="448"/>
      <c r="D164" s="448"/>
      <c r="E164" s="449"/>
      <c r="F164" s="943"/>
    </row>
    <row r="165" spans="1:6" ht="13" x14ac:dyDescent="0.3">
      <c r="A165" s="493" t="s">
        <v>72</v>
      </c>
      <c r="B165" s="494" t="s">
        <v>73</v>
      </c>
      <c r="C165" s="494" t="s">
        <v>74</v>
      </c>
      <c r="D165" s="494" t="s">
        <v>75</v>
      </c>
      <c r="E165" s="495" t="s">
        <v>90</v>
      </c>
      <c r="F165" s="935" t="s">
        <v>91</v>
      </c>
    </row>
    <row r="166" spans="1:6" ht="13" x14ac:dyDescent="0.3">
      <c r="A166" s="306"/>
      <c r="B166" s="307"/>
      <c r="C166" s="307"/>
      <c r="D166" s="307"/>
      <c r="E166" s="499"/>
      <c r="F166" s="942"/>
    </row>
    <row r="167" spans="1:6" ht="50" x14ac:dyDescent="0.25">
      <c r="A167" s="503" t="s">
        <v>416</v>
      </c>
      <c r="B167" s="490" t="s">
        <v>412</v>
      </c>
      <c r="C167" s="458" t="s">
        <v>432</v>
      </c>
      <c r="D167" s="458">
        <v>169</v>
      </c>
      <c r="E167" s="917"/>
      <c r="F167" s="936">
        <f t="shared" ref="F167:F189" si="4">D167*E167</f>
        <v>0</v>
      </c>
    </row>
    <row r="168" spans="1:6" ht="13" x14ac:dyDescent="0.25">
      <c r="A168" s="453"/>
      <c r="B168" s="295"/>
      <c r="C168" s="458"/>
      <c r="D168" s="458"/>
      <c r="E168" s="917"/>
      <c r="F168" s="936"/>
    </row>
    <row r="169" spans="1:6" ht="13" x14ac:dyDescent="0.25">
      <c r="A169" s="453"/>
      <c r="B169" s="295" t="s">
        <v>182</v>
      </c>
      <c r="C169" s="458"/>
      <c r="D169" s="458"/>
      <c r="E169" s="917"/>
      <c r="F169" s="936"/>
    </row>
    <row r="170" spans="1:6" ht="13" x14ac:dyDescent="0.25">
      <c r="A170" s="453"/>
      <c r="B170" s="375"/>
      <c r="C170" s="458"/>
      <c r="D170" s="458"/>
      <c r="E170" s="917"/>
      <c r="F170" s="936"/>
    </row>
    <row r="171" spans="1:6" ht="13" x14ac:dyDescent="0.25">
      <c r="A171" s="453"/>
      <c r="B171" s="295" t="s">
        <v>360</v>
      </c>
      <c r="C171" s="458"/>
      <c r="D171" s="458"/>
      <c r="E171" s="917"/>
      <c r="F171" s="936"/>
    </row>
    <row r="172" spans="1:6" ht="13" x14ac:dyDescent="0.25">
      <c r="A172" s="453"/>
      <c r="B172" s="375"/>
      <c r="C172" s="458"/>
      <c r="D172" s="458"/>
      <c r="E172" s="917"/>
      <c r="F172" s="936"/>
    </row>
    <row r="173" spans="1:6" ht="37.5" x14ac:dyDescent="0.25">
      <c r="A173" s="453" t="s">
        <v>356</v>
      </c>
      <c r="B173" s="490" t="s">
        <v>357</v>
      </c>
      <c r="C173" s="458" t="s">
        <v>79</v>
      </c>
      <c r="D173" s="458">
        <v>12.7</v>
      </c>
      <c r="E173" s="917"/>
      <c r="F173" s="936">
        <f t="shared" si="4"/>
        <v>0</v>
      </c>
    </row>
    <row r="174" spans="1:6" x14ac:dyDescent="0.25">
      <c r="A174" s="453"/>
      <c r="B174" s="490"/>
      <c r="C174" s="458"/>
      <c r="D174" s="458"/>
      <c r="E174" s="917"/>
      <c r="F174" s="936"/>
    </row>
    <row r="175" spans="1:6" ht="13" x14ac:dyDescent="0.25">
      <c r="A175" s="453"/>
      <c r="B175" s="295" t="s">
        <v>361</v>
      </c>
      <c r="C175" s="458"/>
      <c r="D175" s="458"/>
      <c r="E175" s="917"/>
      <c r="F175" s="936"/>
    </row>
    <row r="176" spans="1:6" ht="13" x14ac:dyDescent="0.25">
      <c r="A176" s="453"/>
      <c r="B176" s="375"/>
      <c r="C176" s="458"/>
      <c r="D176" s="458"/>
      <c r="E176" s="917"/>
      <c r="F176" s="936"/>
    </row>
    <row r="177" spans="1:6" ht="75" x14ac:dyDescent="0.25">
      <c r="A177" s="453" t="s">
        <v>363</v>
      </c>
      <c r="B177" s="490" t="s">
        <v>849</v>
      </c>
      <c r="C177" s="458" t="s">
        <v>79</v>
      </c>
      <c r="D177" s="458">
        <v>403</v>
      </c>
      <c r="E177" s="917"/>
      <c r="F177" s="936">
        <f t="shared" si="4"/>
        <v>0</v>
      </c>
    </row>
    <row r="178" spans="1:6" x14ac:dyDescent="0.25">
      <c r="A178" s="453"/>
      <c r="B178" s="490"/>
      <c r="C178" s="458"/>
      <c r="D178" s="458"/>
      <c r="E178" s="917"/>
      <c r="F178" s="936"/>
    </row>
    <row r="179" spans="1:6" ht="62.5" x14ac:dyDescent="0.25">
      <c r="A179" s="453" t="s">
        <v>364</v>
      </c>
      <c r="B179" s="490" t="s">
        <v>850</v>
      </c>
      <c r="C179" s="458" t="s">
        <v>79</v>
      </c>
      <c r="D179" s="458">
        <v>172</v>
      </c>
      <c r="E179" s="917"/>
      <c r="F179" s="936">
        <f t="shared" si="4"/>
        <v>0</v>
      </c>
    </row>
    <row r="180" spans="1:6" x14ac:dyDescent="0.25">
      <c r="A180" s="453"/>
      <c r="B180" s="490"/>
      <c r="C180" s="458"/>
      <c r="D180" s="458"/>
      <c r="E180" s="917"/>
      <c r="F180" s="936"/>
    </row>
    <row r="181" spans="1:6" ht="13" x14ac:dyDescent="0.3">
      <c r="A181" s="306"/>
      <c r="B181" s="295" t="s">
        <v>183</v>
      </c>
      <c r="C181" s="307"/>
      <c r="D181" s="307"/>
      <c r="E181" s="917"/>
      <c r="F181" s="936"/>
    </row>
    <row r="182" spans="1:6" ht="13" x14ac:dyDescent="0.3">
      <c r="A182" s="306"/>
      <c r="B182" s="375"/>
      <c r="C182" s="307"/>
      <c r="D182" s="307"/>
      <c r="E182" s="917"/>
      <c r="F182" s="936"/>
    </row>
    <row r="183" spans="1:6" ht="13" x14ac:dyDescent="0.3">
      <c r="A183" s="306"/>
      <c r="B183" s="295" t="s">
        <v>368</v>
      </c>
      <c r="C183" s="307"/>
      <c r="D183" s="307"/>
      <c r="E183" s="917"/>
      <c r="F183" s="936"/>
    </row>
    <row r="184" spans="1:6" ht="13" x14ac:dyDescent="0.3">
      <c r="A184" s="306"/>
      <c r="B184" s="374"/>
      <c r="C184" s="307"/>
      <c r="D184" s="307"/>
      <c r="E184" s="917"/>
      <c r="F184" s="936"/>
    </row>
    <row r="185" spans="1:6" ht="37.5" x14ac:dyDescent="0.25">
      <c r="A185" s="503"/>
      <c r="B185" s="304" t="s">
        <v>181</v>
      </c>
      <c r="C185" s="458"/>
      <c r="D185" s="458"/>
      <c r="E185" s="917"/>
      <c r="F185" s="936"/>
    </row>
    <row r="186" spans="1:6" ht="13" x14ac:dyDescent="0.25">
      <c r="A186" s="453"/>
      <c r="B186" s="311"/>
      <c r="C186" s="458"/>
      <c r="D186" s="458"/>
      <c r="E186" s="917"/>
      <c r="F186" s="936"/>
    </row>
    <row r="187" spans="1:6" ht="37.5" x14ac:dyDescent="0.25">
      <c r="A187" s="453" t="s">
        <v>419</v>
      </c>
      <c r="B187" s="490" t="s">
        <v>420</v>
      </c>
      <c r="C187" s="458" t="s">
        <v>66</v>
      </c>
      <c r="D187" s="458">
        <v>17</v>
      </c>
      <c r="E187" s="917"/>
      <c r="F187" s="936">
        <f t="shared" si="4"/>
        <v>0</v>
      </c>
    </row>
    <row r="188" spans="1:6" x14ac:dyDescent="0.25">
      <c r="A188" s="453"/>
      <c r="B188" s="490"/>
      <c r="C188" s="458"/>
      <c r="D188" s="458"/>
      <c r="E188" s="917"/>
      <c r="F188" s="936"/>
    </row>
    <row r="189" spans="1:6" ht="37.5" x14ac:dyDescent="0.25">
      <c r="A189" s="453" t="s">
        <v>421</v>
      </c>
      <c r="B189" s="490" t="s">
        <v>851</v>
      </c>
      <c r="C189" s="458" t="s">
        <v>66</v>
      </c>
      <c r="D189" s="458">
        <v>55</v>
      </c>
      <c r="E189" s="917"/>
      <c r="F189" s="936">
        <f t="shared" si="4"/>
        <v>0</v>
      </c>
    </row>
    <row r="190" spans="1:6" x14ac:dyDescent="0.25">
      <c r="A190" s="453"/>
      <c r="B190" s="490"/>
      <c r="C190" s="458"/>
      <c r="D190" s="458"/>
      <c r="E190" s="464"/>
      <c r="F190" s="936"/>
    </row>
    <row r="191" spans="1:6" ht="13" x14ac:dyDescent="0.25">
      <c r="A191" s="453"/>
      <c r="B191" s="295"/>
      <c r="C191" s="458"/>
      <c r="D191" s="458"/>
      <c r="E191" s="464"/>
      <c r="F191" s="936"/>
    </row>
    <row r="192" spans="1:6" ht="13" x14ac:dyDescent="0.25">
      <c r="A192" s="453"/>
      <c r="B192" s="295"/>
      <c r="C192" s="458"/>
      <c r="D192" s="458"/>
      <c r="E192" s="464"/>
      <c r="F192" s="936"/>
    </row>
    <row r="193" spans="1:6" x14ac:dyDescent="0.25">
      <c r="A193" s="453"/>
      <c r="B193" s="454"/>
      <c r="C193" s="458"/>
      <c r="D193" s="458"/>
      <c r="E193" s="464"/>
      <c r="F193" s="936"/>
    </row>
    <row r="194" spans="1:6" x14ac:dyDescent="0.25">
      <c r="A194" s="453"/>
      <c r="B194" s="454"/>
      <c r="C194" s="458"/>
      <c r="D194" s="458"/>
      <c r="E194" s="937"/>
      <c r="F194" s="936"/>
    </row>
    <row r="195" spans="1:6" x14ac:dyDescent="0.25">
      <c r="A195" s="453"/>
      <c r="B195" s="454"/>
      <c r="C195" s="458"/>
      <c r="D195" s="458"/>
      <c r="E195" s="937"/>
      <c r="F195" s="936"/>
    </row>
    <row r="196" spans="1:6" x14ac:dyDescent="0.25">
      <c r="A196" s="453"/>
      <c r="B196" s="454"/>
      <c r="C196" s="458"/>
      <c r="D196" s="458"/>
      <c r="E196" s="937"/>
      <c r="F196" s="936"/>
    </row>
    <row r="197" spans="1:6" ht="13" thickBot="1" x14ac:dyDescent="0.3">
      <c r="A197" s="466"/>
      <c r="B197" s="467"/>
      <c r="C197" s="468"/>
      <c r="D197" s="468" t="s">
        <v>119</v>
      </c>
      <c r="E197" s="938"/>
      <c r="F197" s="939">
        <f>SUM(F167:F196)</f>
        <v>0</v>
      </c>
    </row>
    <row r="198" spans="1:6" x14ac:dyDescent="0.25">
      <c r="A198" s="474"/>
      <c r="B198" s="445"/>
      <c r="C198" s="448"/>
      <c r="D198" s="448"/>
      <c r="E198" s="940"/>
      <c r="F198" s="941"/>
    </row>
    <row r="199" spans="1:6" x14ac:dyDescent="0.25">
      <c r="A199" s="474"/>
      <c r="B199" s="445"/>
      <c r="C199" s="448"/>
      <c r="D199" s="448"/>
      <c r="E199" s="940"/>
      <c r="F199" s="941"/>
    </row>
    <row r="200" spans="1:6" ht="13" thickBot="1" x14ac:dyDescent="0.3">
      <c r="A200" s="492"/>
      <c r="B200" s="445"/>
      <c r="C200" s="448"/>
      <c r="D200" s="448"/>
      <c r="E200" s="449"/>
      <c r="F200" s="943"/>
    </row>
    <row r="201" spans="1:6" ht="13" x14ac:dyDescent="0.3">
      <c r="A201" s="493" t="s">
        <v>72</v>
      </c>
      <c r="B201" s="494" t="s">
        <v>73</v>
      </c>
      <c r="C201" s="494" t="s">
        <v>74</v>
      </c>
      <c r="D201" s="494" t="s">
        <v>75</v>
      </c>
      <c r="E201" s="495" t="s">
        <v>90</v>
      </c>
      <c r="F201" s="935" t="s">
        <v>91</v>
      </c>
    </row>
    <row r="202" spans="1:6" ht="13" x14ac:dyDescent="0.3">
      <c r="A202" s="306"/>
      <c r="B202" s="374"/>
      <c r="C202" s="307"/>
      <c r="D202" s="307"/>
      <c r="E202" s="499"/>
      <c r="F202" s="942"/>
    </row>
    <row r="203" spans="1:6" ht="13" x14ac:dyDescent="0.25">
      <c r="A203" s="453"/>
      <c r="B203" s="295" t="s">
        <v>184</v>
      </c>
      <c r="C203" s="458"/>
      <c r="D203" s="458"/>
      <c r="E203" s="464"/>
      <c r="F203" s="936"/>
    </row>
    <row r="204" spans="1:6" ht="13" x14ac:dyDescent="0.25">
      <c r="A204" s="453"/>
      <c r="B204" s="295"/>
      <c r="C204" s="458"/>
      <c r="D204" s="458"/>
      <c r="E204" s="464"/>
      <c r="F204" s="936"/>
    </row>
    <row r="205" spans="1:6" ht="62.5" x14ac:dyDescent="0.25">
      <c r="A205" s="453" t="s">
        <v>424</v>
      </c>
      <c r="B205" s="454" t="s">
        <v>852</v>
      </c>
      <c r="C205" s="458" t="s">
        <v>79</v>
      </c>
      <c r="D205" s="458">
        <v>403</v>
      </c>
      <c r="E205" s="917"/>
      <c r="F205" s="936">
        <f t="shared" ref="F205:F221" si="5">D205*E205</f>
        <v>0</v>
      </c>
    </row>
    <row r="206" spans="1:6" ht="13" x14ac:dyDescent="0.3">
      <c r="A206" s="306"/>
      <c r="B206" s="374"/>
      <c r="C206" s="307"/>
      <c r="D206" s="307"/>
      <c r="E206" s="917"/>
      <c r="F206" s="936"/>
    </row>
    <row r="207" spans="1:6" ht="50" x14ac:dyDescent="0.25">
      <c r="A207" s="453" t="s">
        <v>425</v>
      </c>
      <c r="B207" s="454" t="s">
        <v>853</v>
      </c>
      <c r="C207" s="458" t="s">
        <v>79</v>
      </c>
      <c r="D207" s="458">
        <v>172</v>
      </c>
      <c r="E207" s="917"/>
      <c r="F207" s="936">
        <f t="shared" si="5"/>
        <v>0</v>
      </c>
    </row>
    <row r="208" spans="1:6" ht="13" x14ac:dyDescent="0.25">
      <c r="A208" s="453"/>
      <c r="B208" s="295"/>
      <c r="C208" s="458"/>
      <c r="D208" s="458"/>
      <c r="E208" s="917"/>
      <c r="F208" s="936"/>
    </row>
    <row r="209" spans="1:6" ht="13" x14ac:dyDescent="0.3">
      <c r="A209" s="306"/>
      <c r="B209" s="295" t="s">
        <v>388</v>
      </c>
      <c r="C209" s="307"/>
      <c r="D209" s="307"/>
      <c r="E209" s="917"/>
      <c r="F209" s="936"/>
    </row>
    <row r="210" spans="1:6" ht="13" x14ac:dyDescent="0.3">
      <c r="A210" s="306"/>
      <c r="B210" s="295"/>
      <c r="C210" s="307"/>
      <c r="D210" s="307"/>
      <c r="E210" s="917"/>
      <c r="F210" s="936"/>
    </row>
    <row r="211" spans="1:6" ht="125" x14ac:dyDescent="0.25">
      <c r="A211" s="453" t="s">
        <v>389</v>
      </c>
      <c r="B211" s="454" t="s">
        <v>923</v>
      </c>
      <c r="C211" s="458" t="s">
        <v>79</v>
      </c>
      <c r="D211" s="458">
        <v>178</v>
      </c>
      <c r="E211" s="917"/>
      <c r="F211" s="916">
        <f t="shared" si="5"/>
        <v>0</v>
      </c>
    </row>
    <row r="212" spans="1:6" x14ac:dyDescent="0.25">
      <c r="A212" s="453"/>
      <c r="B212" s="502"/>
      <c r="C212" s="458"/>
      <c r="D212" s="458"/>
      <c r="E212" s="917"/>
      <c r="F212" s="916"/>
    </row>
    <row r="213" spans="1:6" ht="75" x14ac:dyDescent="0.25">
      <c r="A213" s="453" t="s">
        <v>433</v>
      </c>
      <c r="B213" s="463" t="s">
        <v>817</v>
      </c>
      <c r="C213" s="458" t="s">
        <v>79</v>
      </c>
      <c r="D213" s="458">
        <v>178</v>
      </c>
      <c r="E213" s="917"/>
      <c r="F213" s="916">
        <f t="shared" si="5"/>
        <v>0</v>
      </c>
    </row>
    <row r="214" spans="1:6" ht="13" x14ac:dyDescent="0.3">
      <c r="A214" s="453"/>
      <c r="B214" s="502"/>
      <c r="C214" s="458"/>
      <c r="D214" s="307"/>
      <c r="E214" s="917"/>
      <c r="F214" s="916"/>
    </row>
    <row r="215" spans="1:6" ht="13" x14ac:dyDescent="0.3">
      <c r="A215" s="306"/>
      <c r="B215" s="295" t="s">
        <v>188</v>
      </c>
      <c r="C215" s="307"/>
      <c r="D215" s="307"/>
      <c r="E215" s="917"/>
      <c r="F215" s="916"/>
    </row>
    <row r="216" spans="1:6" ht="13" x14ac:dyDescent="0.3">
      <c r="A216" s="306"/>
      <c r="B216" s="295"/>
      <c r="C216" s="307"/>
      <c r="D216" s="307"/>
      <c r="E216" s="917"/>
      <c r="F216" s="916"/>
    </row>
    <row r="217" spans="1:6" ht="50" x14ac:dyDescent="0.25">
      <c r="A217" s="453" t="s">
        <v>187</v>
      </c>
      <c r="B217" s="454" t="s">
        <v>369</v>
      </c>
      <c r="C217" s="458" t="s">
        <v>79</v>
      </c>
      <c r="D217" s="458">
        <v>178</v>
      </c>
      <c r="E217" s="917"/>
      <c r="F217" s="916">
        <f t="shared" si="5"/>
        <v>0</v>
      </c>
    </row>
    <row r="218" spans="1:6" x14ac:dyDescent="0.25">
      <c r="A218" s="453"/>
      <c r="B218" s="502"/>
      <c r="C218" s="458"/>
      <c r="D218" s="458"/>
      <c r="E218" s="917"/>
      <c r="F218" s="916"/>
    </row>
    <row r="219" spans="1:6" ht="37.5" x14ac:dyDescent="0.25">
      <c r="A219" s="453" t="s">
        <v>427</v>
      </c>
      <c r="B219" s="454" t="s">
        <v>376</v>
      </c>
      <c r="C219" s="458" t="s">
        <v>79</v>
      </c>
      <c r="D219" s="458">
        <v>178</v>
      </c>
      <c r="E219" s="917"/>
      <c r="F219" s="916">
        <f t="shared" si="5"/>
        <v>0</v>
      </c>
    </row>
    <row r="220" spans="1:6" x14ac:dyDescent="0.25">
      <c r="A220" s="453"/>
      <c r="B220" s="454"/>
      <c r="C220" s="458"/>
      <c r="D220" s="458"/>
      <c r="E220" s="917"/>
      <c r="F220" s="936"/>
    </row>
    <row r="221" spans="1:6" ht="37.5" x14ac:dyDescent="0.25">
      <c r="A221" s="453" t="s">
        <v>428</v>
      </c>
      <c r="B221" s="454" t="s">
        <v>926</v>
      </c>
      <c r="C221" s="458" t="s">
        <v>79</v>
      </c>
      <c r="D221" s="458">
        <v>60</v>
      </c>
      <c r="E221" s="917"/>
      <c r="F221" s="936">
        <f t="shared" si="5"/>
        <v>0</v>
      </c>
    </row>
    <row r="222" spans="1:6" x14ac:dyDescent="0.25">
      <c r="A222" s="453"/>
      <c r="B222" s="454"/>
      <c r="C222" s="458"/>
      <c r="D222" s="458"/>
      <c r="E222" s="937"/>
      <c r="F222" s="936"/>
    </row>
    <row r="223" spans="1:6" x14ac:dyDescent="0.25">
      <c r="A223" s="453"/>
      <c r="B223" s="454"/>
      <c r="C223" s="458"/>
      <c r="D223" s="458"/>
      <c r="E223" s="464"/>
      <c r="F223" s="936"/>
    </row>
    <row r="224" spans="1:6" x14ac:dyDescent="0.25">
      <c r="A224" s="453"/>
      <c r="B224" s="454"/>
      <c r="C224" s="458"/>
      <c r="D224" s="458"/>
      <c r="E224" s="464"/>
      <c r="F224" s="936"/>
    </row>
    <row r="225" spans="1:6" x14ac:dyDescent="0.25">
      <c r="A225" s="453"/>
      <c r="B225" s="454"/>
      <c r="C225" s="458"/>
      <c r="D225" s="458"/>
      <c r="E225" s="937"/>
      <c r="F225" s="936"/>
    </row>
    <row r="226" spans="1:6" x14ac:dyDescent="0.25">
      <c r="A226" s="453"/>
      <c r="B226" s="454"/>
      <c r="C226" s="458"/>
      <c r="D226" s="458"/>
      <c r="E226" s="937"/>
      <c r="F226" s="936"/>
    </row>
    <row r="227" spans="1:6" x14ac:dyDescent="0.25">
      <c r="A227" s="453"/>
      <c r="B227" s="454"/>
      <c r="C227" s="458"/>
      <c r="D227" s="458"/>
      <c r="E227" s="937"/>
      <c r="F227" s="936"/>
    </row>
    <row r="228" spans="1:6" ht="13" thickBot="1" x14ac:dyDescent="0.3">
      <c r="A228" s="466"/>
      <c r="B228" s="467"/>
      <c r="C228" s="468"/>
      <c r="D228" s="468" t="s">
        <v>119</v>
      </c>
      <c r="E228" s="938"/>
      <c r="F228" s="939">
        <f>SUM(F205:F227)</f>
        <v>0</v>
      </c>
    </row>
    <row r="229" spans="1:6" x14ac:dyDescent="0.25">
      <c r="A229" s="474"/>
      <c r="B229" s="445"/>
      <c r="C229" s="448"/>
      <c r="D229" s="448"/>
      <c r="E229" s="940"/>
      <c r="F229" s="941"/>
    </row>
    <row r="230" spans="1:6" ht="13" thickBot="1" x14ac:dyDescent="0.3">
      <c r="A230" s="492"/>
      <c r="B230" s="445"/>
      <c r="C230" s="448"/>
      <c r="D230" s="448"/>
      <c r="E230" s="449"/>
      <c r="F230" s="943"/>
    </row>
    <row r="231" spans="1:6" ht="13" x14ac:dyDescent="0.3">
      <c r="A231" s="493" t="s">
        <v>72</v>
      </c>
      <c r="B231" s="494" t="s">
        <v>73</v>
      </c>
      <c r="C231" s="494" t="s">
        <v>74</v>
      </c>
      <c r="D231" s="494" t="s">
        <v>75</v>
      </c>
      <c r="E231" s="495" t="s">
        <v>90</v>
      </c>
      <c r="F231" s="935" t="s">
        <v>91</v>
      </c>
    </row>
    <row r="232" spans="1:6" ht="13" x14ac:dyDescent="0.3">
      <c r="A232" s="306"/>
      <c r="B232" s="374"/>
      <c r="C232" s="307"/>
      <c r="D232" s="307"/>
      <c r="E232" s="499"/>
      <c r="F232" s="942"/>
    </row>
    <row r="233" spans="1:6" ht="62.5" x14ac:dyDescent="0.25">
      <c r="A233" s="453" t="s">
        <v>854</v>
      </c>
      <c r="B233" s="454" t="s">
        <v>855</v>
      </c>
      <c r="C233" s="458" t="s">
        <v>79</v>
      </c>
      <c r="D233" s="458">
        <v>54</v>
      </c>
      <c r="E233" s="917"/>
      <c r="F233" s="936">
        <f t="shared" ref="F233:F251" si="6">D233*E233</f>
        <v>0</v>
      </c>
    </row>
    <row r="234" spans="1:6" x14ac:dyDescent="0.25">
      <c r="A234" s="453"/>
      <c r="B234" s="454"/>
      <c r="C234" s="458"/>
      <c r="D234" s="458"/>
      <c r="E234" s="917"/>
      <c r="F234" s="936"/>
    </row>
    <row r="235" spans="1:6" ht="50" x14ac:dyDescent="0.25">
      <c r="A235" s="453" t="s">
        <v>856</v>
      </c>
      <c r="B235" s="454" t="s">
        <v>857</v>
      </c>
      <c r="C235" s="458" t="s">
        <v>79</v>
      </c>
      <c r="D235" s="458">
        <v>8</v>
      </c>
      <c r="E235" s="917"/>
      <c r="F235" s="936">
        <f t="shared" si="6"/>
        <v>0</v>
      </c>
    </row>
    <row r="236" spans="1:6" ht="13" x14ac:dyDescent="0.3">
      <c r="A236" s="306"/>
      <c r="B236" s="374"/>
      <c r="C236" s="307"/>
      <c r="D236" s="307"/>
      <c r="E236" s="917"/>
      <c r="F236" s="936"/>
    </row>
    <row r="237" spans="1:6" ht="13" x14ac:dyDescent="0.25">
      <c r="A237" s="453"/>
      <c r="B237" s="295" t="s">
        <v>434</v>
      </c>
      <c r="C237" s="458"/>
      <c r="D237" s="458"/>
      <c r="E237" s="917"/>
      <c r="F237" s="936"/>
    </row>
    <row r="238" spans="1:6" ht="13" x14ac:dyDescent="0.25">
      <c r="A238" s="453"/>
      <c r="B238" s="295"/>
      <c r="C238" s="458"/>
      <c r="D238" s="458"/>
      <c r="E238" s="917"/>
      <c r="F238" s="936"/>
    </row>
    <row r="239" spans="1:6" ht="13" x14ac:dyDescent="0.25">
      <c r="A239" s="453"/>
      <c r="B239" s="295" t="s">
        <v>194</v>
      </c>
      <c r="C239" s="458"/>
      <c r="D239" s="458"/>
      <c r="E239" s="917"/>
      <c r="F239" s="936"/>
    </row>
    <row r="240" spans="1:6" x14ac:dyDescent="0.25">
      <c r="A240" s="453"/>
      <c r="B240" s="454"/>
      <c r="C240" s="458"/>
      <c r="D240" s="458"/>
      <c r="E240" s="917"/>
      <c r="F240" s="936"/>
    </row>
    <row r="241" spans="1:6" ht="87.5" x14ac:dyDescent="0.25">
      <c r="A241" s="453"/>
      <c r="B241" s="304" t="s">
        <v>858</v>
      </c>
      <c r="C241" s="458"/>
      <c r="D241" s="458"/>
      <c r="E241" s="917"/>
      <c r="F241" s="936"/>
    </row>
    <row r="242" spans="1:6" x14ac:dyDescent="0.25">
      <c r="A242" s="453"/>
      <c r="B242" s="502"/>
      <c r="C242" s="458"/>
      <c r="D242" s="458"/>
      <c r="E242" s="917"/>
      <c r="F242" s="936"/>
    </row>
    <row r="243" spans="1:6" ht="62.5" x14ac:dyDescent="0.25">
      <c r="A243" s="453" t="s">
        <v>379</v>
      </c>
      <c r="B243" s="454" t="s">
        <v>859</v>
      </c>
      <c r="C243" s="458" t="s">
        <v>294</v>
      </c>
      <c r="D243" s="458">
        <v>6</v>
      </c>
      <c r="E243" s="917"/>
      <c r="F243" s="936">
        <f t="shared" si="6"/>
        <v>0</v>
      </c>
    </row>
    <row r="244" spans="1:6" x14ac:dyDescent="0.25">
      <c r="A244" s="453"/>
      <c r="B244" s="304"/>
      <c r="C244" s="458"/>
      <c r="D244" s="458"/>
      <c r="E244" s="917"/>
      <c r="F244" s="936"/>
    </row>
    <row r="245" spans="1:6" ht="37.5" x14ac:dyDescent="0.25">
      <c r="A245" s="453" t="s">
        <v>386</v>
      </c>
      <c r="B245" s="454" t="s">
        <v>860</v>
      </c>
      <c r="C245" s="458" t="s">
        <v>294</v>
      </c>
      <c r="D245" s="458">
        <v>8</v>
      </c>
      <c r="E245" s="917"/>
      <c r="F245" s="936">
        <f t="shared" si="6"/>
        <v>0</v>
      </c>
    </row>
    <row r="246" spans="1:6" x14ac:dyDescent="0.25">
      <c r="A246" s="453"/>
      <c r="B246" s="454"/>
      <c r="C246" s="458"/>
      <c r="D246" s="458"/>
      <c r="E246" s="917"/>
      <c r="F246" s="936"/>
    </row>
    <row r="247" spans="1:6" ht="37.5" x14ac:dyDescent="0.25">
      <c r="A247" s="453" t="s">
        <v>439</v>
      </c>
      <c r="B247" s="454" t="s">
        <v>861</v>
      </c>
      <c r="C247" s="458" t="s">
        <v>294</v>
      </c>
      <c r="D247" s="458">
        <v>2</v>
      </c>
      <c r="E247" s="917"/>
      <c r="F247" s="936">
        <f t="shared" si="6"/>
        <v>0</v>
      </c>
    </row>
    <row r="248" spans="1:6" x14ac:dyDescent="0.25">
      <c r="A248" s="453"/>
      <c r="B248" s="454"/>
      <c r="C248" s="458"/>
      <c r="D248" s="458"/>
      <c r="E248" s="917"/>
      <c r="F248" s="936"/>
    </row>
    <row r="249" spans="1:6" ht="13" x14ac:dyDescent="0.25">
      <c r="A249" s="453"/>
      <c r="B249" s="295" t="s">
        <v>193</v>
      </c>
      <c r="C249" s="458"/>
      <c r="D249" s="458"/>
      <c r="E249" s="917"/>
      <c r="F249" s="936"/>
    </row>
    <row r="250" spans="1:6" x14ac:dyDescent="0.25">
      <c r="A250" s="453"/>
      <c r="B250" s="454"/>
      <c r="C250" s="458"/>
      <c r="D250" s="458"/>
      <c r="E250" s="917"/>
      <c r="F250" s="936"/>
    </row>
    <row r="251" spans="1:6" ht="100" x14ac:dyDescent="0.25">
      <c r="A251" s="453" t="s">
        <v>442</v>
      </c>
      <c r="B251" s="454" t="s">
        <v>862</v>
      </c>
      <c r="C251" s="458" t="s">
        <v>294</v>
      </c>
      <c r="D251" s="458">
        <v>8</v>
      </c>
      <c r="E251" s="917"/>
      <c r="F251" s="936">
        <f t="shared" si="6"/>
        <v>0</v>
      </c>
    </row>
    <row r="252" spans="1:6" x14ac:dyDescent="0.25">
      <c r="A252" s="453"/>
      <c r="B252" s="454"/>
      <c r="C252" s="458"/>
      <c r="D252" s="458"/>
      <c r="E252" s="464"/>
      <c r="F252" s="936"/>
    </row>
    <row r="253" spans="1:6" x14ac:dyDescent="0.25">
      <c r="A253" s="453"/>
      <c r="B253" s="463"/>
      <c r="C253" s="458"/>
      <c r="D253" s="458"/>
      <c r="E253" s="464"/>
      <c r="F253" s="936"/>
    </row>
    <row r="254" spans="1:6" x14ac:dyDescent="0.25">
      <c r="A254" s="453"/>
      <c r="B254" s="454"/>
      <c r="C254" s="458"/>
      <c r="D254" s="458"/>
      <c r="E254" s="464"/>
      <c r="F254" s="936"/>
    </row>
    <row r="255" spans="1:6" x14ac:dyDescent="0.25">
      <c r="A255" s="453"/>
      <c r="B255" s="304"/>
      <c r="C255" s="458"/>
      <c r="D255" s="458"/>
      <c r="E255" s="464"/>
      <c r="F255" s="936"/>
    </row>
    <row r="256" spans="1:6" x14ac:dyDescent="0.25">
      <c r="A256" s="453"/>
      <c r="B256" s="454"/>
      <c r="C256" s="458"/>
      <c r="D256" s="458"/>
      <c r="E256" s="937"/>
      <c r="F256" s="936"/>
    </row>
    <row r="257" spans="1:6" ht="13" thickBot="1" x14ac:dyDescent="0.3">
      <c r="A257" s="466"/>
      <c r="B257" s="467"/>
      <c r="C257" s="468"/>
      <c r="D257" s="468" t="s">
        <v>119</v>
      </c>
      <c r="E257" s="938"/>
      <c r="F257" s="939">
        <f>SUM(F233:F256)</f>
        <v>0</v>
      </c>
    </row>
    <row r="258" spans="1:6" x14ac:dyDescent="0.25">
      <c r="A258" s="474"/>
      <c r="B258" s="445"/>
      <c r="C258" s="448"/>
      <c r="D258" s="448"/>
      <c r="E258" s="940"/>
      <c r="F258" s="941"/>
    </row>
    <row r="259" spans="1:6" ht="13" thickBot="1" x14ac:dyDescent="0.3">
      <c r="A259" s="492"/>
      <c r="B259" s="445"/>
      <c r="C259" s="448"/>
      <c r="D259" s="448"/>
      <c r="E259" s="449"/>
      <c r="F259" s="943"/>
    </row>
    <row r="260" spans="1:6" ht="13" x14ac:dyDescent="0.3">
      <c r="A260" s="493" t="s">
        <v>72</v>
      </c>
      <c r="B260" s="494" t="s">
        <v>73</v>
      </c>
      <c r="C260" s="494" t="s">
        <v>74</v>
      </c>
      <c r="D260" s="494" t="s">
        <v>75</v>
      </c>
      <c r="E260" s="495" t="s">
        <v>90</v>
      </c>
      <c r="F260" s="935" t="s">
        <v>91</v>
      </c>
    </row>
    <row r="261" spans="1:6" ht="13" x14ac:dyDescent="0.3">
      <c r="A261" s="306"/>
      <c r="B261" s="307"/>
      <c r="C261" s="307"/>
      <c r="D261" s="307"/>
      <c r="E261" s="499"/>
      <c r="F261" s="942"/>
    </row>
    <row r="262" spans="1:6" ht="13" x14ac:dyDescent="0.3">
      <c r="A262" s="306"/>
      <c r="B262" s="307"/>
      <c r="C262" s="307"/>
      <c r="D262" s="307"/>
      <c r="E262" s="499"/>
      <c r="F262" s="942"/>
    </row>
    <row r="263" spans="1:6" ht="112.5" x14ac:dyDescent="0.25">
      <c r="A263" s="453" t="s">
        <v>444</v>
      </c>
      <c r="B263" s="463" t="s">
        <v>863</v>
      </c>
      <c r="C263" s="458" t="s">
        <v>294</v>
      </c>
      <c r="D263" s="458">
        <v>2</v>
      </c>
      <c r="E263" s="917"/>
      <c r="F263" s="936">
        <f t="shared" ref="F263:F279" si="7">D263*E263</f>
        <v>0</v>
      </c>
    </row>
    <row r="264" spans="1:6" x14ac:dyDescent="0.25">
      <c r="A264" s="453"/>
      <c r="B264" s="454"/>
      <c r="C264" s="458"/>
      <c r="D264" s="458"/>
      <c r="E264" s="917"/>
      <c r="F264" s="936"/>
    </row>
    <row r="265" spans="1:6" ht="87.5" x14ac:dyDescent="0.25">
      <c r="A265" s="453"/>
      <c r="B265" s="304" t="s">
        <v>864</v>
      </c>
      <c r="C265" s="458"/>
      <c r="D265" s="458"/>
      <c r="E265" s="917"/>
      <c r="F265" s="936"/>
    </row>
    <row r="266" spans="1:6" ht="13" x14ac:dyDescent="0.3">
      <c r="A266" s="306"/>
      <c r="B266" s="307"/>
      <c r="C266" s="307"/>
      <c r="D266" s="307"/>
      <c r="E266" s="917"/>
      <c r="F266" s="936"/>
    </row>
    <row r="267" spans="1:6" ht="100" x14ac:dyDescent="0.25">
      <c r="A267" s="453" t="s">
        <v>387</v>
      </c>
      <c r="B267" s="454" t="s">
        <v>865</v>
      </c>
      <c r="C267" s="458" t="s">
        <v>294</v>
      </c>
      <c r="D267" s="458">
        <v>2</v>
      </c>
      <c r="E267" s="917"/>
      <c r="F267" s="936">
        <f t="shared" si="7"/>
        <v>0</v>
      </c>
    </row>
    <row r="268" spans="1:6" x14ac:dyDescent="0.25">
      <c r="A268" s="453"/>
      <c r="B268" s="454"/>
      <c r="C268" s="458"/>
      <c r="D268" s="458"/>
      <c r="E268" s="917"/>
      <c r="F268" s="936"/>
    </row>
    <row r="269" spans="1:6" ht="13" x14ac:dyDescent="0.25">
      <c r="A269" s="453"/>
      <c r="B269" s="295" t="s">
        <v>171</v>
      </c>
      <c r="C269" s="458"/>
      <c r="D269" s="458"/>
      <c r="E269" s="917"/>
      <c r="F269" s="936"/>
    </row>
    <row r="270" spans="1:6" ht="13" x14ac:dyDescent="0.25">
      <c r="A270" s="453"/>
      <c r="B270" s="295"/>
      <c r="C270" s="458"/>
      <c r="D270" s="458"/>
      <c r="E270" s="917"/>
      <c r="F270" s="936"/>
    </row>
    <row r="271" spans="1:6" ht="13" x14ac:dyDescent="0.25">
      <c r="A271" s="453"/>
      <c r="B271" s="295" t="s">
        <v>405</v>
      </c>
      <c r="C271" s="458"/>
      <c r="D271" s="458"/>
      <c r="E271" s="917"/>
      <c r="F271" s="936"/>
    </row>
    <row r="272" spans="1:6" ht="13" x14ac:dyDescent="0.25">
      <c r="A272" s="453"/>
      <c r="B272" s="295"/>
      <c r="C272" s="458"/>
      <c r="D272" s="458"/>
      <c r="E272" s="917"/>
      <c r="F272" s="936"/>
    </row>
    <row r="273" spans="1:6" ht="37.5" x14ac:dyDescent="0.25">
      <c r="A273" s="453" t="s">
        <v>1348</v>
      </c>
      <c r="B273" s="454" t="s">
        <v>818</v>
      </c>
      <c r="C273" s="458" t="s">
        <v>294</v>
      </c>
      <c r="D273" s="458">
        <v>1</v>
      </c>
      <c r="E273" s="917"/>
      <c r="F273" s="936">
        <f t="shared" si="7"/>
        <v>0</v>
      </c>
    </row>
    <row r="274" spans="1:6" x14ac:dyDescent="0.25">
      <c r="A274" s="453"/>
      <c r="B274" s="454"/>
      <c r="C274" s="458"/>
      <c r="D274" s="458"/>
      <c r="E274" s="917"/>
      <c r="F274" s="936"/>
    </row>
    <row r="275" spans="1:6" ht="13" x14ac:dyDescent="0.25">
      <c r="A275" s="453"/>
      <c r="B275" s="295" t="s">
        <v>866</v>
      </c>
      <c r="C275" s="458"/>
      <c r="D275" s="458"/>
      <c r="E275" s="917"/>
      <c r="F275" s="936"/>
    </row>
    <row r="276" spans="1:6" ht="13" x14ac:dyDescent="0.25">
      <c r="A276" s="453"/>
      <c r="B276" s="311"/>
      <c r="C276" s="454"/>
      <c r="D276" s="458"/>
      <c r="E276" s="917"/>
      <c r="F276" s="936"/>
    </row>
    <row r="277" spans="1:6" ht="50" x14ac:dyDescent="0.25">
      <c r="A277" s="453" t="s">
        <v>1349</v>
      </c>
      <c r="B277" s="454" t="s">
        <v>867</v>
      </c>
      <c r="C277" s="458" t="s">
        <v>294</v>
      </c>
      <c r="D277" s="458">
        <v>2</v>
      </c>
      <c r="E277" s="917"/>
      <c r="F277" s="936">
        <f t="shared" si="7"/>
        <v>0</v>
      </c>
    </row>
    <row r="278" spans="1:6" x14ac:dyDescent="0.25">
      <c r="A278" s="453"/>
      <c r="B278" s="454"/>
      <c r="C278" s="454"/>
      <c r="D278" s="458"/>
      <c r="E278" s="917"/>
      <c r="F278" s="936"/>
    </row>
    <row r="279" spans="1:6" ht="75" x14ac:dyDescent="0.25">
      <c r="A279" s="453" t="s">
        <v>1350</v>
      </c>
      <c r="B279" s="454" t="s">
        <v>868</v>
      </c>
      <c r="C279" s="458" t="s">
        <v>66</v>
      </c>
      <c r="D279" s="458">
        <v>6.1</v>
      </c>
      <c r="E279" s="917"/>
      <c r="F279" s="936">
        <f t="shared" si="7"/>
        <v>0</v>
      </c>
    </row>
    <row r="280" spans="1:6" ht="13" x14ac:dyDescent="0.25">
      <c r="A280" s="453"/>
      <c r="B280" s="311"/>
      <c r="C280" s="454"/>
      <c r="D280" s="458"/>
      <c r="E280" s="464"/>
      <c r="F280" s="936"/>
    </row>
    <row r="281" spans="1:6" x14ac:dyDescent="0.25">
      <c r="A281" s="453"/>
      <c r="B281" s="454"/>
      <c r="C281" s="458"/>
      <c r="D281" s="458"/>
      <c r="E281" s="464"/>
      <c r="F281" s="936"/>
    </row>
    <row r="282" spans="1:6" ht="13" x14ac:dyDescent="0.25">
      <c r="A282" s="453"/>
      <c r="B282" s="311"/>
      <c r="C282" s="454"/>
      <c r="D282" s="458"/>
      <c r="E282" s="464"/>
      <c r="F282" s="936"/>
    </row>
    <row r="283" spans="1:6" x14ac:dyDescent="0.25">
      <c r="A283" s="453"/>
      <c r="B283" s="454"/>
      <c r="C283" s="458"/>
      <c r="D283" s="910"/>
      <c r="E283" s="531"/>
      <c r="F283" s="936"/>
    </row>
    <row r="284" spans="1:6" ht="13" thickBot="1" x14ac:dyDescent="0.3">
      <c r="A284" s="466"/>
      <c r="B284" s="467"/>
      <c r="C284" s="468"/>
      <c r="D284" s="468" t="s">
        <v>119</v>
      </c>
      <c r="E284" s="938"/>
      <c r="F284" s="939">
        <f>SUM(F263:F283)</f>
        <v>0</v>
      </c>
    </row>
    <row r="285" spans="1:6" x14ac:dyDescent="0.25">
      <c r="A285" s="474"/>
      <c r="B285" s="445"/>
      <c r="C285" s="448"/>
      <c r="D285" s="448"/>
      <c r="E285" s="940"/>
      <c r="F285" s="941"/>
    </row>
    <row r="286" spans="1:6" ht="13" thickBot="1" x14ac:dyDescent="0.3">
      <c r="A286" s="451"/>
      <c r="B286" s="451"/>
      <c r="C286" s="451"/>
      <c r="D286" s="451"/>
      <c r="E286" s="471"/>
      <c r="F286" s="925"/>
    </row>
    <row r="287" spans="1:6" ht="13" x14ac:dyDescent="0.3">
      <c r="A287" s="493" t="s">
        <v>72</v>
      </c>
      <c r="B287" s="494" t="s">
        <v>73</v>
      </c>
      <c r="C287" s="494" t="s">
        <v>74</v>
      </c>
      <c r="D287" s="494" t="s">
        <v>75</v>
      </c>
      <c r="E287" s="495" t="s">
        <v>90</v>
      </c>
      <c r="F287" s="915" t="s">
        <v>91</v>
      </c>
    </row>
    <row r="288" spans="1:6" x14ac:dyDescent="0.25">
      <c r="A288" s="453"/>
      <c r="B288" s="454"/>
      <c r="C288" s="454"/>
      <c r="D288" s="454"/>
      <c r="E288" s="455"/>
      <c r="F288" s="916"/>
    </row>
    <row r="289" spans="1:6" ht="50" x14ac:dyDescent="0.25">
      <c r="A289" s="453" t="s">
        <v>1351</v>
      </c>
      <c r="B289" s="454" t="s">
        <v>869</v>
      </c>
      <c r="C289" s="458" t="s">
        <v>66</v>
      </c>
      <c r="D289" s="458">
        <v>6.1</v>
      </c>
      <c r="E289" s="917"/>
      <c r="F289" s="936">
        <f>D289*E289</f>
        <v>0</v>
      </c>
    </row>
    <row r="290" spans="1:6" ht="13" x14ac:dyDescent="0.25">
      <c r="A290" s="453"/>
      <c r="B290" s="311"/>
      <c r="C290" s="454"/>
      <c r="D290" s="458"/>
      <c r="E290" s="917"/>
      <c r="F290" s="936"/>
    </row>
    <row r="291" spans="1:6" ht="13" x14ac:dyDescent="0.25">
      <c r="A291" s="453"/>
      <c r="B291" s="295" t="s">
        <v>393</v>
      </c>
      <c r="C291" s="458"/>
      <c r="D291" s="458"/>
      <c r="E291" s="917"/>
      <c r="F291" s="936"/>
    </row>
    <row r="292" spans="1:6" ht="13" x14ac:dyDescent="0.25">
      <c r="A292" s="453"/>
      <c r="B292" s="295"/>
      <c r="C292" s="458"/>
      <c r="D292" s="458"/>
      <c r="E292" s="917"/>
      <c r="F292" s="936"/>
    </row>
    <row r="293" spans="1:6" ht="37.5" x14ac:dyDescent="0.25">
      <c r="A293" s="453"/>
      <c r="B293" s="304" t="s">
        <v>870</v>
      </c>
      <c r="C293" s="458"/>
      <c r="D293" s="458"/>
      <c r="E293" s="917"/>
      <c r="F293" s="936"/>
    </row>
    <row r="294" spans="1:6" ht="13" x14ac:dyDescent="0.25">
      <c r="A294" s="453"/>
      <c r="B294" s="295"/>
      <c r="C294" s="458"/>
      <c r="D294" s="458"/>
      <c r="E294" s="917"/>
      <c r="F294" s="936"/>
    </row>
    <row r="295" spans="1:6" ht="75" x14ac:dyDescent="0.25">
      <c r="A295" s="453" t="s">
        <v>1352</v>
      </c>
      <c r="B295" s="454" t="s">
        <v>871</v>
      </c>
      <c r="C295" s="458" t="s">
        <v>294</v>
      </c>
      <c r="D295" s="458">
        <v>2</v>
      </c>
      <c r="E295" s="917"/>
      <c r="F295" s="936">
        <f t="shared" ref="F295:F309" si="8">D295*E295</f>
        <v>0</v>
      </c>
    </row>
    <row r="296" spans="1:6" x14ac:dyDescent="0.25">
      <c r="A296" s="453"/>
      <c r="B296" s="454"/>
      <c r="C296" s="458"/>
      <c r="D296" s="458"/>
      <c r="E296" s="917"/>
      <c r="F296" s="936"/>
    </row>
    <row r="297" spans="1:6" ht="87.5" x14ac:dyDescent="0.25">
      <c r="A297" s="453" t="s">
        <v>1353</v>
      </c>
      <c r="B297" s="454" t="s">
        <v>453</v>
      </c>
      <c r="C297" s="458" t="s">
        <v>294</v>
      </c>
      <c r="D297" s="458">
        <v>2</v>
      </c>
      <c r="E297" s="917"/>
      <c r="F297" s="936">
        <f t="shared" si="8"/>
        <v>0</v>
      </c>
    </row>
    <row r="298" spans="1:6" x14ac:dyDescent="0.25">
      <c r="A298" s="453"/>
      <c r="B298" s="454"/>
      <c r="C298" s="454"/>
      <c r="D298" s="454"/>
      <c r="E298" s="917"/>
      <c r="F298" s="936"/>
    </row>
    <row r="299" spans="1:6" ht="25" x14ac:dyDescent="0.25">
      <c r="A299" s="453" t="s">
        <v>1354</v>
      </c>
      <c r="B299" s="454" t="s">
        <v>872</v>
      </c>
      <c r="C299" s="458" t="s">
        <v>294</v>
      </c>
      <c r="D299" s="458">
        <v>2</v>
      </c>
      <c r="E299" s="917"/>
      <c r="F299" s="936">
        <f t="shared" si="8"/>
        <v>0</v>
      </c>
    </row>
    <row r="300" spans="1:6" x14ac:dyDescent="0.25">
      <c r="A300" s="453"/>
      <c r="B300" s="909"/>
      <c r="C300" s="910"/>
      <c r="D300" s="458"/>
      <c r="E300" s="917"/>
      <c r="F300" s="936"/>
    </row>
    <row r="301" spans="1:6" ht="25" x14ac:dyDescent="0.25">
      <c r="A301" s="453" t="s">
        <v>1355</v>
      </c>
      <c r="B301" s="454" t="s">
        <v>873</v>
      </c>
      <c r="C301" s="458" t="s">
        <v>67</v>
      </c>
      <c r="D301" s="458">
        <v>1</v>
      </c>
      <c r="E301" s="917"/>
      <c r="F301" s="936">
        <f t="shared" si="8"/>
        <v>0</v>
      </c>
    </row>
    <row r="302" spans="1:6" x14ac:dyDescent="0.25">
      <c r="A302" s="453"/>
      <c r="B302" s="454"/>
      <c r="C302" s="458"/>
      <c r="D302" s="458"/>
      <c r="E302" s="917"/>
      <c r="F302" s="936"/>
    </row>
    <row r="303" spans="1:6" ht="62.5" x14ac:dyDescent="0.25">
      <c r="A303" s="453" t="s">
        <v>1356</v>
      </c>
      <c r="B303" s="454" t="s">
        <v>821</v>
      </c>
      <c r="C303" s="458" t="s">
        <v>67</v>
      </c>
      <c r="D303" s="458">
        <v>1</v>
      </c>
      <c r="E303" s="917"/>
      <c r="F303" s="936">
        <f t="shared" si="8"/>
        <v>0</v>
      </c>
    </row>
    <row r="304" spans="1:6" ht="13" x14ac:dyDescent="0.25">
      <c r="A304" s="453"/>
      <c r="B304" s="295"/>
      <c r="C304" s="458"/>
      <c r="D304" s="458"/>
      <c r="E304" s="917"/>
      <c r="F304" s="936"/>
    </row>
    <row r="305" spans="1:6" ht="62.5" x14ac:dyDescent="0.25">
      <c r="A305" s="453" t="s">
        <v>1357</v>
      </c>
      <c r="B305" s="454" t="s">
        <v>874</v>
      </c>
      <c r="C305" s="458" t="s">
        <v>67</v>
      </c>
      <c r="D305" s="458">
        <v>1</v>
      </c>
      <c r="E305" s="917"/>
      <c r="F305" s="936">
        <f t="shared" si="8"/>
        <v>0</v>
      </c>
    </row>
    <row r="306" spans="1:6" ht="13" x14ac:dyDescent="0.25">
      <c r="A306" s="453"/>
      <c r="B306" s="295"/>
      <c r="C306" s="458"/>
      <c r="D306" s="458"/>
      <c r="E306" s="917"/>
      <c r="F306" s="936"/>
    </row>
    <row r="307" spans="1:6" ht="13" x14ac:dyDescent="0.25">
      <c r="A307" s="453"/>
      <c r="B307" s="295" t="s">
        <v>924</v>
      </c>
      <c r="C307" s="458"/>
      <c r="D307" s="458"/>
      <c r="E307" s="917"/>
      <c r="F307" s="916"/>
    </row>
    <row r="308" spans="1:6" ht="13" x14ac:dyDescent="0.25">
      <c r="A308" s="453"/>
      <c r="B308" s="295"/>
      <c r="C308" s="458"/>
      <c r="D308" s="458"/>
      <c r="E308" s="917"/>
      <c r="F308" s="916"/>
    </row>
    <row r="309" spans="1:6" ht="50" x14ac:dyDescent="0.25">
      <c r="A309" s="453" t="s">
        <v>1358</v>
      </c>
      <c r="B309" s="454" t="s">
        <v>954</v>
      </c>
      <c r="C309" s="458" t="s">
        <v>66</v>
      </c>
      <c r="D309" s="458">
        <v>50</v>
      </c>
      <c r="E309" s="917"/>
      <c r="F309" s="916">
        <f t="shared" si="8"/>
        <v>0</v>
      </c>
    </row>
    <row r="310" spans="1:6" x14ac:dyDescent="0.25">
      <c r="A310" s="453"/>
      <c r="B310" s="909"/>
      <c r="C310" s="910"/>
      <c r="D310" s="910"/>
      <c r="E310" s="464"/>
      <c r="F310" s="936"/>
    </row>
    <row r="311" spans="1:6" x14ac:dyDescent="0.25">
      <c r="A311" s="453"/>
      <c r="B311" s="454"/>
      <c r="C311" s="458"/>
      <c r="D311" s="912"/>
      <c r="E311" s="918"/>
      <c r="F311" s="936"/>
    </row>
    <row r="312" spans="1:6" ht="13" thickBot="1" x14ac:dyDescent="0.3">
      <c r="A312" s="466"/>
      <c r="B312" s="467"/>
      <c r="C312" s="468"/>
      <c r="D312" s="468" t="s">
        <v>119</v>
      </c>
      <c r="E312" s="919"/>
      <c r="F312" s="920">
        <f>SUM(F289:F311)</f>
        <v>0</v>
      </c>
    </row>
    <row r="313" spans="1:6" x14ac:dyDescent="0.25">
      <c r="A313" s="474"/>
      <c r="B313" s="445"/>
      <c r="C313" s="448"/>
      <c r="D313" s="448"/>
      <c r="E313" s="921"/>
      <c r="F313" s="922"/>
    </row>
    <row r="314" spans="1:6" ht="13" thickBot="1" x14ac:dyDescent="0.3">
      <c r="A314" s="451"/>
      <c r="B314" s="451"/>
      <c r="C314" s="451"/>
      <c r="D314" s="451"/>
      <c r="E314" s="471"/>
      <c r="F314" s="925"/>
    </row>
    <row r="315" spans="1:6" ht="13" x14ac:dyDescent="0.3">
      <c r="A315" s="493" t="s">
        <v>72</v>
      </c>
      <c r="B315" s="494" t="s">
        <v>73</v>
      </c>
      <c r="C315" s="494" t="s">
        <v>74</v>
      </c>
      <c r="D315" s="494" t="s">
        <v>75</v>
      </c>
      <c r="E315" s="495" t="s">
        <v>90</v>
      </c>
      <c r="F315" s="915" t="s">
        <v>91</v>
      </c>
    </row>
    <row r="316" spans="1:6" ht="13" x14ac:dyDescent="0.3">
      <c r="A316" s="306"/>
      <c r="B316" s="307"/>
      <c r="C316" s="307"/>
      <c r="D316" s="307"/>
      <c r="E316" s="499"/>
      <c r="F316" s="923"/>
    </row>
    <row r="317" spans="1:6" ht="13" x14ac:dyDescent="0.3">
      <c r="A317" s="453"/>
      <c r="B317" s="295" t="s">
        <v>403</v>
      </c>
      <c r="C317" s="458"/>
      <c r="D317" s="458"/>
      <c r="E317" s="499"/>
      <c r="F317" s="923"/>
    </row>
    <row r="318" spans="1:6" ht="13" x14ac:dyDescent="0.3">
      <c r="A318" s="453"/>
      <c r="B318" s="295"/>
      <c r="C318" s="458"/>
      <c r="D318" s="458"/>
      <c r="E318" s="499"/>
      <c r="F318" s="923"/>
    </row>
    <row r="319" spans="1:6" ht="62.5" x14ac:dyDescent="0.25">
      <c r="A319" s="453" t="s">
        <v>1359</v>
      </c>
      <c r="B319" s="454" t="s">
        <v>404</v>
      </c>
      <c r="C319" s="458" t="s">
        <v>67</v>
      </c>
      <c r="D319" s="458">
        <v>1</v>
      </c>
      <c r="E319" s="917"/>
      <c r="F319" s="936">
        <f t="shared" ref="F319:F329" si="9">D319*E319</f>
        <v>0</v>
      </c>
    </row>
    <row r="320" spans="1:6" ht="13" x14ac:dyDescent="0.3">
      <c r="A320" s="306"/>
      <c r="B320" s="307"/>
      <c r="C320" s="307"/>
      <c r="D320" s="307"/>
      <c r="E320" s="917"/>
      <c r="F320" s="936"/>
    </row>
    <row r="321" spans="1:6" ht="13" x14ac:dyDescent="0.25">
      <c r="A321" s="453"/>
      <c r="B321" s="295" t="s">
        <v>457</v>
      </c>
      <c r="C321" s="458"/>
      <c r="D321" s="458"/>
      <c r="E321" s="917"/>
      <c r="F321" s="936"/>
    </row>
    <row r="322" spans="1:6" x14ac:dyDescent="0.25">
      <c r="A322" s="453"/>
      <c r="B322" s="454"/>
      <c r="C322" s="458"/>
      <c r="D322" s="458"/>
      <c r="E322" s="917"/>
      <c r="F322" s="936"/>
    </row>
    <row r="323" spans="1:6" ht="25" x14ac:dyDescent="0.25">
      <c r="A323" s="453" t="s">
        <v>1360</v>
      </c>
      <c r="B323" s="454" t="s">
        <v>197</v>
      </c>
      <c r="C323" s="458" t="s">
        <v>67</v>
      </c>
      <c r="D323" s="458">
        <v>1</v>
      </c>
      <c r="E323" s="917"/>
      <c r="F323" s="936">
        <f t="shared" si="9"/>
        <v>0</v>
      </c>
    </row>
    <row r="324" spans="1:6" x14ac:dyDescent="0.25">
      <c r="A324" s="453"/>
      <c r="B324" s="454"/>
      <c r="C324" s="458"/>
      <c r="D324" s="912"/>
      <c r="E324" s="917"/>
      <c r="F324" s="936"/>
    </row>
    <row r="325" spans="1:6" ht="75" x14ac:dyDescent="0.25">
      <c r="A325" s="453" t="s">
        <v>1361</v>
      </c>
      <c r="B325" s="454" t="s">
        <v>875</v>
      </c>
      <c r="C325" s="458" t="s">
        <v>67</v>
      </c>
      <c r="D325" s="458">
        <v>1</v>
      </c>
      <c r="E325" s="917"/>
      <c r="F325" s="936">
        <f t="shared" si="9"/>
        <v>0</v>
      </c>
    </row>
    <row r="326" spans="1:6" x14ac:dyDescent="0.25">
      <c r="A326" s="453"/>
      <c r="B326" s="454"/>
      <c r="C326" s="458"/>
      <c r="D326" s="912"/>
      <c r="E326" s="917"/>
      <c r="F326" s="936"/>
    </row>
    <row r="327" spans="1:6" ht="52" x14ac:dyDescent="0.25">
      <c r="A327" s="453" t="s">
        <v>1362</v>
      </c>
      <c r="B327" s="454" t="s">
        <v>1268</v>
      </c>
      <c r="C327" s="458" t="s">
        <v>294</v>
      </c>
      <c r="D327" s="458">
        <v>10</v>
      </c>
      <c r="E327" s="917"/>
      <c r="F327" s="936">
        <f t="shared" si="9"/>
        <v>0</v>
      </c>
    </row>
    <row r="328" spans="1:6" x14ac:dyDescent="0.25">
      <c r="A328" s="453"/>
      <c r="B328" s="454"/>
      <c r="C328" s="458"/>
      <c r="D328" s="458"/>
      <c r="E328" s="917"/>
      <c r="F328" s="936"/>
    </row>
    <row r="329" spans="1:6" ht="39.5" x14ac:dyDescent="0.25">
      <c r="A329" s="453" t="s">
        <v>1363</v>
      </c>
      <c r="B329" s="454" t="s">
        <v>1267</v>
      </c>
      <c r="C329" s="458" t="s">
        <v>294</v>
      </c>
      <c r="D329" s="458">
        <v>24</v>
      </c>
      <c r="E329" s="917"/>
      <c r="F329" s="936">
        <f t="shared" si="9"/>
        <v>0</v>
      </c>
    </row>
    <row r="330" spans="1:6" x14ac:dyDescent="0.25">
      <c r="A330" s="453"/>
      <c r="B330" s="454"/>
      <c r="C330" s="458"/>
      <c r="D330" s="458"/>
      <c r="E330" s="937"/>
      <c r="F330" s="936"/>
    </row>
    <row r="331" spans="1:6" x14ac:dyDescent="0.25">
      <c r="A331" s="453"/>
      <c r="B331" s="454"/>
      <c r="C331" s="458"/>
      <c r="D331" s="458"/>
      <c r="E331" s="937"/>
      <c r="F331" s="936"/>
    </row>
    <row r="332" spans="1:6" x14ac:dyDescent="0.25">
      <c r="A332" s="453"/>
      <c r="B332" s="454"/>
      <c r="C332" s="458"/>
      <c r="D332" s="458"/>
      <c r="E332" s="937"/>
      <c r="F332" s="936"/>
    </row>
    <row r="333" spans="1:6" x14ac:dyDescent="0.25">
      <c r="A333" s="453"/>
      <c r="B333" s="454"/>
      <c r="C333" s="458"/>
      <c r="D333" s="458"/>
      <c r="E333" s="937"/>
      <c r="F333" s="936"/>
    </row>
    <row r="334" spans="1:6" x14ac:dyDescent="0.25">
      <c r="A334" s="453"/>
      <c r="B334" s="454"/>
      <c r="C334" s="458"/>
      <c r="D334" s="458"/>
      <c r="E334" s="937"/>
      <c r="F334" s="936"/>
    </row>
    <row r="335" spans="1:6" x14ac:dyDescent="0.25">
      <c r="A335" s="453"/>
      <c r="B335" s="454"/>
      <c r="C335" s="458"/>
      <c r="D335" s="458"/>
      <c r="E335" s="937"/>
      <c r="F335" s="936"/>
    </row>
    <row r="336" spans="1:6" x14ac:dyDescent="0.25">
      <c r="A336" s="453"/>
      <c r="B336" s="454"/>
      <c r="C336" s="458"/>
      <c r="D336" s="458"/>
      <c r="E336" s="937"/>
      <c r="F336" s="936"/>
    </row>
    <row r="337" spans="1:6" x14ac:dyDescent="0.25">
      <c r="A337" s="453"/>
      <c r="B337" s="454"/>
      <c r="C337" s="458"/>
      <c r="D337" s="458"/>
      <c r="E337" s="937"/>
      <c r="F337" s="936"/>
    </row>
    <row r="338" spans="1:6" x14ac:dyDescent="0.25">
      <c r="A338" s="453"/>
      <c r="B338" s="454"/>
      <c r="C338" s="458"/>
      <c r="D338" s="458"/>
      <c r="E338" s="937"/>
      <c r="F338" s="936"/>
    </row>
    <row r="339" spans="1:6" x14ac:dyDescent="0.25">
      <c r="A339" s="453"/>
      <c r="B339" s="454"/>
      <c r="C339" s="458"/>
      <c r="D339" s="458"/>
      <c r="E339" s="937"/>
      <c r="F339" s="936"/>
    </row>
    <row r="340" spans="1:6" x14ac:dyDescent="0.25">
      <c r="A340" s="453"/>
      <c r="B340" s="454"/>
      <c r="C340" s="458"/>
      <c r="D340" s="458"/>
      <c r="E340" s="937"/>
      <c r="F340" s="936"/>
    </row>
    <row r="341" spans="1:6" x14ac:dyDescent="0.25">
      <c r="A341" s="453"/>
      <c r="B341" s="454"/>
      <c r="C341" s="458"/>
      <c r="D341" s="458"/>
      <c r="E341" s="937"/>
      <c r="F341" s="936"/>
    </row>
    <row r="342" spans="1:6" x14ac:dyDescent="0.25">
      <c r="A342" s="453"/>
      <c r="B342" s="454"/>
      <c r="C342" s="458"/>
      <c r="D342" s="458"/>
      <c r="E342" s="937"/>
      <c r="F342" s="936"/>
    </row>
    <row r="343" spans="1:6" x14ac:dyDescent="0.25">
      <c r="A343" s="453"/>
      <c r="B343" s="454"/>
      <c r="C343" s="458"/>
      <c r="D343" s="458"/>
      <c r="E343" s="937"/>
      <c r="F343" s="936"/>
    </row>
    <row r="344" spans="1:6" x14ac:dyDescent="0.25">
      <c r="A344" s="453"/>
      <c r="B344" s="454"/>
      <c r="C344" s="458"/>
      <c r="D344" s="458"/>
      <c r="E344" s="937"/>
      <c r="F344" s="936"/>
    </row>
    <row r="345" spans="1:6" x14ac:dyDescent="0.25">
      <c r="A345" s="453"/>
      <c r="B345" s="454"/>
      <c r="C345" s="458"/>
      <c r="D345" s="458"/>
      <c r="E345" s="937"/>
      <c r="F345" s="936"/>
    </row>
    <row r="346" spans="1:6" x14ac:dyDescent="0.25">
      <c r="A346" s="453"/>
      <c r="B346" s="454"/>
      <c r="C346" s="458"/>
      <c r="D346" s="458"/>
      <c r="E346" s="937"/>
      <c r="F346" s="936"/>
    </row>
    <row r="347" spans="1:6" x14ac:dyDescent="0.25">
      <c r="A347" s="453"/>
      <c r="B347" s="454"/>
      <c r="C347" s="458"/>
      <c r="D347" s="458"/>
      <c r="E347" s="937"/>
      <c r="F347" s="936"/>
    </row>
    <row r="348" spans="1:6" x14ac:dyDescent="0.25">
      <c r="A348" s="453"/>
      <c r="B348" s="454"/>
      <c r="C348" s="458"/>
      <c r="D348" s="458"/>
      <c r="E348" s="937"/>
      <c r="F348" s="936"/>
    </row>
    <row r="349" spans="1:6" x14ac:dyDescent="0.25">
      <c r="A349" s="453"/>
      <c r="B349" s="454"/>
      <c r="C349" s="458"/>
      <c r="D349" s="458"/>
      <c r="E349" s="937"/>
      <c r="F349" s="936"/>
    </row>
    <row r="350" spans="1:6" x14ac:dyDescent="0.25">
      <c r="A350" s="453"/>
      <c r="B350" s="454"/>
      <c r="C350" s="458"/>
      <c r="D350" s="912"/>
      <c r="E350" s="918"/>
      <c r="F350" s="936"/>
    </row>
    <row r="351" spans="1:6" ht="13" thickBot="1" x14ac:dyDescent="0.3">
      <c r="A351" s="466"/>
      <c r="B351" s="467"/>
      <c r="C351" s="468"/>
      <c r="D351" s="468" t="s">
        <v>119</v>
      </c>
      <c r="E351" s="919"/>
      <c r="F351" s="920">
        <f>SUM(F319:F350)</f>
        <v>0</v>
      </c>
    </row>
    <row r="352" spans="1:6" x14ac:dyDescent="0.25">
      <c r="A352" s="474"/>
      <c r="B352" s="445"/>
      <c r="C352" s="448"/>
      <c r="D352" s="448"/>
      <c r="E352" s="921"/>
      <c r="F352" s="922"/>
    </row>
    <row r="353" spans="1:6" ht="13.5" thickBot="1" x14ac:dyDescent="0.35">
      <c r="A353" s="506"/>
      <c r="B353" s="506"/>
      <c r="C353" s="506"/>
      <c r="D353" s="506"/>
      <c r="E353" s="506"/>
      <c r="F353" s="944"/>
    </row>
    <row r="354" spans="1:6" ht="13" x14ac:dyDescent="0.3">
      <c r="A354" s="493" t="s">
        <v>72</v>
      </c>
      <c r="B354" s="494" t="s">
        <v>73</v>
      </c>
      <c r="C354" s="494" t="s">
        <v>74</v>
      </c>
      <c r="D354" s="494" t="s">
        <v>75</v>
      </c>
      <c r="E354" s="495" t="s">
        <v>90</v>
      </c>
      <c r="F354" s="915" t="s">
        <v>91</v>
      </c>
    </row>
    <row r="355" spans="1:6" x14ac:dyDescent="0.25">
      <c r="A355" s="453"/>
      <c r="B355" s="454"/>
      <c r="C355" s="458"/>
      <c r="D355" s="458"/>
      <c r="E355" s="918"/>
      <c r="F355" s="916"/>
    </row>
    <row r="356" spans="1:6" ht="13" x14ac:dyDescent="0.25">
      <c r="A356" s="453"/>
      <c r="B356" s="507" t="s">
        <v>88</v>
      </c>
      <c r="C356" s="458"/>
      <c r="D356" s="458"/>
      <c r="E356" s="918"/>
      <c r="F356" s="916"/>
    </row>
    <row r="357" spans="1:6" x14ac:dyDescent="0.25">
      <c r="A357" s="453"/>
      <c r="B357" s="454"/>
      <c r="C357" s="458"/>
      <c r="D357" s="458"/>
      <c r="E357" s="918"/>
      <c r="F357" s="916"/>
    </row>
    <row r="358" spans="1:6" x14ac:dyDescent="0.25">
      <c r="A358" s="453"/>
      <c r="B358" s="454" t="s">
        <v>474</v>
      </c>
      <c r="C358" s="458"/>
      <c r="D358" s="458"/>
      <c r="E358" s="918"/>
      <c r="F358" s="916">
        <f>F44</f>
        <v>0</v>
      </c>
    </row>
    <row r="359" spans="1:6" x14ac:dyDescent="0.25">
      <c r="A359" s="453"/>
      <c r="B359" s="454"/>
      <c r="C359" s="458"/>
      <c r="D359" s="458"/>
      <c r="E359" s="918"/>
      <c r="F359" s="916"/>
    </row>
    <row r="360" spans="1:6" x14ac:dyDescent="0.25">
      <c r="A360" s="453"/>
      <c r="B360" s="454" t="s">
        <v>475</v>
      </c>
      <c r="C360" s="458"/>
      <c r="D360" s="458"/>
      <c r="E360" s="918"/>
      <c r="F360" s="916">
        <f>F80</f>
        <v>0</v>
      </c>
    </row>
    <row r="361" spans="1:6" x14ac:dyDescent="0.25">
      <c r="A361" s="453"/>
      <c r="B361" s="454"/>
      <c r="C361" s="458"/>
      <c r="D361" s="458"/>
      <c r="E361" s="918"/>
      <c r="F361" s="916"/>
    </row>
    <row r="362" spans="1:6" x14ac:dyDescent="0.25">
      <c r="A362" s="453"/>
      <c r="B362" s="454" t="s">
        <v>476</v>
      </c>
      <c r="C362" s="458"/>
      <c r="D362" s="458"/>
      <c r="E362" s="918"/>
      <c r="F362" s="916">
        <f>F119</f>
        <v>0</v>
      </c>
    </row>
    <row r="363" spans="1:6" x14ac:dyDescent="0.25">
      <c r="A363" s="453"/>
      <c r="B363" s="454"/>
      <c r="C363" s="458"/>
      <c r="D363" s="458"/>
      <c r="E363" s="918"/>
      <c r="F363" s="916"/>
    </row>
    <row r="364" spans="1:6" x14ac:dyDescent="0.25">
      <c r="A364" s="453"/>
      <c r="B364" s="454" t="s">
        <v>477</v>
      </c>
      <c r="C364" s="458"/>
      <c r="D364" s="458"/>
      <c r="E364" s="918"/>
      <c r="F364" s="916">
        <f>F162</f>
        <v>0</v>
      </c>
    </row>
    <row r="365" spans="1:6" x14ac:dyDescent="0.25">
      <c r="A365" s="453"/>
      <c r="B365" s="454"/>
      <c r="C365" s="458"/>
      <c r="D365" s="458"/>
      <c r="E365" s="918"/>
      <c r="F365" s="916"/>
    </row>
    <row r="366" spans="1:6" x14ac:dyDescent="0.25">
      <c r="A366" s="453"/>
      <c r="B366" s="454" t="s">
        <v>478</v>
      </c>
      <c r="C366" s="458"/>
      <c r="D366" s="458"/>
      <c r="E366" s="918"/>
      <c r="F366" s="916">
        <f>F197</f>
        <v>0</v>
      </c>
    </row>
    <row r="367" spans="1:6" x14ac:dyDescent="0.25">
      <c r="A367" s="453"/>
      <c r="B367" s="454"/>
      <c r="C367" s="458"/>
      <c r="D367" s="458"/>
      <c r="E367" s="918"/>
      <c r="F367" s="916"/>
    </row>
    <row r="368" spans="1:6" x14ac:dyDescent="0.25">
      <c r="A368" s="453"/>
      <c r="B368" s="454" t="s">
        <v>479</v>
      </c>
      <c r="C368" s="458"/>
      <c r="D368" s="458"/>
      <c r="E368" s="918"/>
      <c r="F368" s="916">
        <f>F228</f>
        <v>0</v>
      </c>
    </row>
    <row r="369" spans="1:6" x14ac:dyDescent="0.25">
      <c r="A369" s="453"/>
      <c r="B369" s="454"/>
      <c r="C369" s="458"/>
      <c r="D369" s="458"/>
      <c r="E369" s="918"/>
      <c r="F369" s="916"/>
    </row>
    <row r="370" spans="1:6" x14ac:dyDescent="0.25">
      <c r="A370" s="453"/>
      <c r="B370" s="454" t="s">
        <v>480</v>
      </c>
      <c r="C370" s="458"/>
      <c r="D370" s="458"/>
      <c r="E370" s="918"/>
      <c r="F370" s="916">
        <f>F257</f>
        <v>0</v>
      </c>
    </row>
    <row r="371" spans="1:6" x14ac:dyDescent="0.25">
      <c r="A371" s="453"/>
      <c r="B371" s="454"/>
      <c r="C371" s="458"/>
      <c r="D371" s="458"/>
      <c r="E371" s="918"/>
      <c r="F371" s="916"/>
    </row>
    <row r="372" spans="1:6" x14ac:dyDescent="0.25">
      <c r="A372" s="453"/>
      <c r="B372" s="454" t="s">
        <v>481</v>
      </c>
      <c r="C372" s="458"/>
      <c r="D372" s="458"/>
      <c r="E372" s="918"/>
      <c r="F372" s="916">
        <f>F284</f>
        <v>0</v>
      </c>
    </row>
    <row r="373" spans="1:6" x14ac:dyDescent="0.25">
      <c r="A373" s="453"/>
      <c r="B373" s="454"/>
      <c r="C373" s="458"/>
      <c r="D373" s="458"/>
      <c r="E373" s="918"/>
      <c r="F373" s="916"/>
    </row>
    <row r="374" spans="1:6" x14ac:dyDescent="0.25">
      <c r="A374" s="453"/>
      <c r="B374" s="454" t="s">
        <v>482</v>
      </c>
      <c r="C374" s="458"/>
      <c r="D374" s="458"/>
      <c r="E374" s="918"/>
      <c r="F374" s="916">
        <f>F312</f>
        <v>0</v>
      </c>
    </row>
    <row r="375" spans="1:6" x14ac:dyDescent="0.25">
      <c r="A375" s="453"/>
      <c r="B375" s="454"/>
      <c r="C375" s="458"/>
      <c r="D375" s="458"/>
      <c r="E375" s="918"/>
      <c r="F375" s="916"/>
    </row>
    <row r="376" spans="1:6" x14ac:dyDescent="0.25">
      <c r="A376" s="453"/>
      <c r="B376" s="454" t="s">
        <v>483</v>
      </c>
      <c r="C376" s="458"/>
      <c r="D376" s="458"/>
      <c r="E376" s="918"/>
      <c r="F376" s="916">
        <f>F351</f>
        <v>0</v>
      </c>
    </row>
    <row r="377" spans="1:6" x14ac:dyDescent="0.25">
      <c r="A377" s="453"/>
      <c r="B377" s="454"/>
      <c r="C377" s="458"/>
      <c r="D377" s="458"/>
      <c r="E377" s="918"/>
      <c r="F377" s="916"/>
    </row>
    <row r="378" spans="1:6" x14ac:dyDescent="0.25">
      <c r="A378" s="453"/>
      <c r="B378" s="454"/>
      <c r="C378" s="458"/>
      <c r="D378" s="458"/>
      <c r="E378" s="918"/>
      <c r="F378" s="916"/>
    </row>
    <row r="379" spans="1:6" x14ac:dyDescent="0.25">
      <c r="A379" s="453"/>
      <c r="B379" s="454"/>
      <c r="C379" s="458"/>
      <c r="D379" s="458"/>
      <c r="E379" s="918"/>
      <c r="F379" s="916"/>
    </row>
    <row r="380" spans="1:6" x14ac:dyDescent="0.25">
      <c r="A380" s="453"/>
      <c r="B380" s="454"/>
      <c r="C380" s="458"/>
      <c r="D380" s="458"/>
      <c r="E380" s="918"/>
      <c r="F380" s="916"/>
    </row>
    <row r="381" spans="1:6" x14ac:dyDescent="0.25">
      <c r="A381" s="453"/>
      <c r="B381" s="454"/>
      <c r="C381" s="458"/>
      <c r="D381" s="458"/>
      <c r="E381" s="918"/>
      <c r="F381" s="916"/>
    </row>
    <row r="382" spans="1:6" x14ac:dyDescent="0.25">
      <c r="A382" s="453"/>
      <c r="B382" s="454"/>
      <c r="C382" s="458"/>
      <c r="D382" s="458"/>
      <c r="E382" s="918"/>
      <c r="F382" s="916"/>
    </row>
    <row r="383" spans="1:6" x14ac:dyDescent="0.25">
      <c r="A383" s="453"/>
      <c r="B383" s="454"/>
      <c r="C383" s="458"/>
      <c r="D383" s="458"/>
      <c r="E383" s="918"/>
      <c r="F383" s="916"/>
    </row>
    <row r="384" spans="1:6" x14ac:dyDescent="0.25">
      <c r="A384" s="453"/>
      <c r="B384" s="454"/>
      <c r="C384" s="458"/>
      <c r="D384" s="458"/>
      <c r="E384" s="918"/>
      <c r="F384" s="916"/>
    </row>
    <row r="385" spans="1:6" x14ac:dyDescent="0.25">
      <c r="A385" s="453"/>
      <c r="B385" s="454"/>
      <c r="C385" s="458"/>
      <c r="D385" s="458"/>
      <c r="E385" s="918"/>
      <c r="F385" s="916"/>
    </row>
    <row r="386" spans="1:6" x14ac:dyDescent="0.25">
      <c r="A386" s="453"/>
      <c r="B386" s="454"/>
      <c r="C386" s="458"/>
      <c r="D386" s="458"/>
      <c r="E386" s="918"/>
      <c r="F386" s="916"/>
    </row>
    <row r="387" spans="1:6" x14ac:dyDescent="0.25">
      <c r="A387" s="453"/>
      <c r="B387" s="454"/>
      <c r="C387" s="458"/>
      <c r="D387" s="458"/>
      <c r="E387" s="918"/>
      <c r="F387" s="916"/>
    </row>
    <row r="388" spans="1:6" x14ac:dyDescent="0.25">
      <c r="A388" s="453"/>
      <c r="B388" s="454"/>
      <c r="C388" s="458"/>
      <c r="D388" s="458"/>
      <c r="E388" s="918"/>
      <c r="F388" s="916"/>
    </row>
    <row r="389" spans="1:6" x14ac:dyDescent="0.25">
      <c r="A389" s="453"/>
      <c r="B389" s="454"/>
      <c r="C389" s="458"/>
      <c r="D389" s="458"/>
      <c r="E389" s="918"/>
      <c r="F389" s="916"/>
    </row>
    <row r="390" spans="1:6" x14ac:dyDescent="0.25">
      <c r="A390" s="453"/>
      <c r="B390" s="454"/>
      <c r="C390" s="458"/>
      <c r="D390" s="458"/>
      <c r="E390" s="918"/>
      <c r="F390" s="916"/>
    </row>
    <row r="391" spans="1:6" x14ac:dyDescent="0.25">
      <c r="A391" s="453"/>
      <c r="B391" s="454"/>
      <c r="C391" s="458"/>
      <c r="D391" s="458"/>
      <c r="E391" s="918"/>
      <c r="F391" s="916"/>
    </row>
    <row r="392" spans="1:6" x14ac:dyDescent="0.25">
      <c r="A392" s="453"/>
      <c r="B392" s="454"/>
      <c r="C392" s="458"/>
      <c r="D392" s="458"/>
      <c r="E392" s="918"/>
      <c r="F392" s="916"/>
    </row>
    <row r="393" spans="1:6" x14ac:dyDescent="0.25">
      <c r="A393" s="453"/>
      <c r="B393" s="454"/>
      <c r="C393" s="458"/>
      <c r="D393" s="458"/>
      <c r="E393" s="918"/>
      <c r="F393" s="916"/>
    </row>
    <row r="394" spans="1:6" x14ac:dyDescent="0.25">
      <c r="A394" s="453"/>
      <c r="B394" s="454"/>
      <c r="C394" s="458"/>
      <c r="D394" s="458"/>
      <c r="E394" s="918"/>
      <c r="F394" s="916"/>
    </row>
    <row r="395" spans="1:6" x14ac:dyDescent="0.25">
      <c r="A395" s="453"/>
      <c r="B395" s="454"/>
      <c r="C395" s="458"/>
      <c r="D395" s="458"/>
      <c r="E395" s="918"/>
      <c r="F395" s="916"/>
    </row>
    <row r="396" spans="1:6" x14ac:dyDescent="0.25">
      <c r="A396" s="453"/>
      <c r="B396" s="454"/>
      <c r="C396" s="458"/>
      <c r="D396" s="458"/>
      <c r="E396" s="918"/>
      <c r="F396" s="916"/>
    </row>
    <row r="397" spans="1:6" x14ac:dyDescent="0.25">
      <c r="A397" s="453"/>
      <c r="B397" s="454"/>
      <c r="C397" s="458"/>
      <c r="D397" s="458"/>
      <c r="E397" s="918"/>
      <c r="F397" s="916"/>
    </row>
    <row r="398" spans="1:6" x14ac:dyDescent="0.25">
      <c r="A398" s="453"/>
      <c r="B398" s="454"/>
      <c r="C398" s="458"/>
      <c r="D398" s="458"/>
      <c r="E398" s="918"/>
      <c r="F398" s="916"/>
    </row>
    <row r="399" spans="1:6" x14ac:dyDescent="0.25">
      <c r="A399" s="453"/>
      <c r="B399" s="454"/>
      <c r="C399" s="458"/>
      <c r="D399" s="458"/>
      <c r="E399" s="918"/>
      <c r="F399" s="916"/>
    </row>
    <row r="400" spans="1:6" x14ac:dyDescent="0.25">
      <c r="A400" s="453"/>
      <c r="B400" s="454"/>
      <c r="C400" s="458"/>
      <c r="D400" s="458"/>
      <c r="E400" s="918"/>
      <c r="F400" s="916"/>
    </row>
    <row r="401" spans="1:6" ht="13" thickBot="1" x14ac:dyDescent="0.3">
      <c r="A401" s="466"/>
      <c r="B401" s="467"/>
      <c r="C401" s="468"/>
      <c r="D401" s="468" t="s">
        <v>119</v>
      </c>
      <c r="E401" s="919"/>
      <c r="F401" s="920">
        <f>SUM(F358:F400)</f>
        <v>0</v>
      </c>
    </row>
  </sheetData>
  <mergeCells count="2">
    <mergeCell ref="A1:F1"/>
    <mergeCell ref="A2:F2"/>
  </mergeCells>
  <pageMargins left="0.74803149606299213" right="0.74803149606299213" top="0.98425196850393704" bottom="0.98425196850393704" header="0.51181102362204722" footer="0.51181102362204722"/>
  <pageSetup paperSize="9" scale="80" orientation="portrait" r:id="rId1"/>
  <headerFooter alignWithMargins="0">
    <oddFooter>Page &amp;P of &amp;N</oddFooter>
  </headerFooter>
  <rowBreaks count="10" manualBreakCount="10">
    <brk id="44" max="16383" man="1"/>
    <brk id="80" max="16383" man="1"/>
    <brk id="119" max="16383" man="1"/>
    <brk id="162" max="16383" man="1"/>
    <brk id="197" max="16383" man="1"/>
    <brk id="228" max="16383" man="1"/>
    <brk id="257" max="16383" man="1"/>
    <brk id="284" max="16383" man="1"/>
    <brk id="312" max="16383" man="1"/>
    <brk id="35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1709</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7"/>
  <sheetViews>
    <sheetView view="pageBreakPreview" topLeftCell="A205" zoomScaleNormal="100" zoomScaleSheetLayoutView="100" workbookViewId="0">
      <selection activeCell="E191" sqref="E191:E195"/>
    </sheetView>
  </sheetViews>
  <sheetFormatPr defaultRowHeight="12.5" x14ac:dyDescent="0.25"/>
  <cols>
    <col min="1" max="1" width="8.08984375" style="5" customWidth="1"/>
    <col min="2" max="2" width="32" customWidth="1"/>
    <col min="3" max="3" width="6.453125" customWidth="1"/>
    <col min="4" max="4" width="11.36328125" customWidth="1"/>
    <col min="5" max="5" width="11.90625" style="7" customWidth="1"/>
    <col min="6" max="6" width="15.6328125" style="26" customWidth="1"/>
    <col min="8" max="8" width="16" style="878" customWidth="1"/>
    <col min="9" max="9" width="22.453125" style="25" customWidth="1"/>
  </cols>
  <sheetData>
    <row r="1" spans="1:14" x14ac:dyDescent="0.25">
      <c r="A1" s="1144" t="s">
        <v>289</v>
      </c>
      <c r="B1" s="1145"/>
      <c r="C1" s="1145"/>
      <c r="D1" s="1145"/>
      <c r="E1" s="1145"/>
      <c r="F1" s="1145"/>
    </row>
    <row r="2" spans="1:14" x14ac:dyDescent="0.25">
      <c r="A2" s="1144" t="s">
        <v>972</v>
      </c>
      <c r="B2" s="1145"/>
      <c r="C2" s="1145"/>
      <c r="D2" s="1145"/>
      <c r="E2" s="1145"/>
      <c r="F2" s="1145"/>
    </row>
    <row r="3" spans="1:14" ht="13" x14ac:dyDescent="0.3">
      <c r="A3" s="15" t="s">
        <v>795</v>
      </c>
      <c r="B3" s="445"/>
      <c r="C3" s="448"/>
      <c r="D3" s="448"/>
      <c r="E3" s="445"/>
      <c r="F3" s="659"/>
      <c r="I3" s="898"/>
    </row>
    <row r="4" spans="1:14" ht="13" x14ac:dyDescent="0.3">
      <c r="A4" s="15"/>
      <c r="B4" s="445"/>
      <c r="C4" s="448"/>
      <c r="D4" s="448"/>
      <c r="E4" s="445"/>
      <c r="F4" s="659"/>
    </row>
    <row r="5" spans="1:14" ht="13" x14ac:dyDescent="0.3">
      <c r="A5" s="15" t="s">
        <v>1407</v>
      </c>
      <c r="B5" s="445"/>
      <c r="C5" s="448"/>
      <c r="D5" s="448"/>
      <c r="E5" s="445"/>
      <c r="F5" s="659"/>
    </row>
    <row r="6" spans="1:14" ht="13.5" thickBot="1" x14ac:dyDescent="0.35">
      <c r="A6" s="15"/>
      <c r="B6" s="445"/>
      <c r="C6" s="448"/>
      <c r="D6" s="448"/>
      <c r="E6" s="445"/>
      <c r="F6" s="659"/>
    </row>
    <row r="7" spans="1:14" ht="26.5" thickBot="1" x14ac:dyDescent="0.3">
      <c r="A7" s="800" t="s">
        <v>72</v>
      </c>
      <c r="B7" s="801" t="s">
        <v>73</v>
      </c>
      <c r="C7" s="801" t="s">
        <v>74</v>
      </c>
      <c r="D7" s="801" t="s">
        <v>75</v>
      </c>
      <c r="E7" s="802" t="s">
        <v>1440</v>
      </c>
      <c r="F7" s="803" t="s">
        <v>1441</v>
      </c>
    </row>
    <row r="8" spans="1:14" ht="13" x14ac:dyDescent="0.3">
      <c r="A8" s="486"/>
      <c r="B8" s="349"/>
      <c r="C8" s="487"/>
      <c r="D8" s="487"/>
      <c r="E8" s="488"/>
      <c r="F8" s="849"/>
    </row>
    <row r="9" spans="1:14" ht="13" x14ac:dyDescent="0.25">
      <c r="A9" s="486"/>
      <c r="B9" s="295" t="s">
        <v>92</v>
      </c>
      <c r="C9" s="487"/>
      <c r="D9" s="487"/>
      <c r="E9" s="488"/>
      <c r="F9" s="849"/>
    </row>
    <row r="10" spans="1:14" ht="50" x14ac:dyDescent="0.25">
      <c r="A10" s="486"/>
      <c r="B10" s="457" t="s">
        <v>1778</v>
      </c>
      <c r="C10" s="487"/>
      <c r="D10" s="487"/>
      <c r="E10" s="488"/>
      <c r="F10" s="849"/>
    </row>
    <row r="11" spans="1:14" ht="13" x14ac:dyDescent="0.3">
      <c r="A11" s="486"/>
      <c r="B11" s="349"/>
      <c r="C11" s="487"/>
      <c r="D11" s="487"/>
      <c r="E11" s="488"/>
      <c r="F11" s="849"/>
    </row>
    <row r="12" spans="1:14" s="10" customFormat="1" ht="26" x14ac:dyDescent="0.25">
      <c r="A12" s="453"/>
      <c r="B12" s="295" t="s">
        <v>112</v>
      </c>
      <c r="C12" s="488"/>
      <c r="D12" s="487"/>
      <c r="E12" s="805"/>
      <c r="F12" s="456"/>
    </row>
    <row r="13" spans="1:14" s="10" customFormat="1" x14ac:dyDescent="0.25">
      <c r="A13" s="453"/>
      <c r="B13" s="454"/>
      <c r="C13" s="488"/>
      <c r="D13" s="487"/>
      <c r="E13" s="805"/>
      <c r="F13" s="456"/>
    </row>
    <row r="14" spans="1:14" s="10" customFormat="1" ht="13" x14ac:dyDescent="0.25">
      <c r="A14" s="453"/>
      <c r="B14" s="369" t="s">
        <v>84</v>
      </c>
      <c r="C14" s="488"/>
      <c r="D14" s="487"/>
      <c r="E14" s="805"/>
      <c r="F14" s="456"/>
    </row>
    <row r="15" spans="1:14" s="10" customFormat="1" x14ac:dyDescent="0.25">
      <c r="A15" s="453"/>
      <c r="B15" s="454"/>
      <c r="C15" s="488"/>
      <c r="D15" s="487"/>
      <c r="E15" s="805"/>
      <c r="F15" s="456"/>
    </row>
    <row r="16" spans="1:14" s="10" customFormat="1" x14ac:dyDescent="0.25">
      <c r="A16" s="453" t="s">
        <v>69</v>
      </c>
      <c r="B16" s="454" t="s">
        <v>13</v>
      </c>
      <c r="C16" s="487" t="s">
        <v>141</v>
      </c>
      <c r="D16" s="807">
        <v>0.2</v>
      </c>
      <c r="E16" s="808"/>
      <c r="F16" s="462">
        <f>D16*E16</f>
        <v>0</v>
      </c>
      <c r="M16" s="12"/>
      <c r="N16" s="12"/>
    </row>
    <row r="17" spans="1:6" x14ac:dyDescent="0.25">
      <c r="A17" s="486"/>
      <c r="B17" s="457"/>
      <c r="C17" s="487"/>
      <c r="D17" s="487"/>
      <c r="E17" s="488"/>
      <c r="F17" s="849"/>
    </row>
    <row r="18" spans="1:6" ht="13" x14ac:dyDescent="0.3">
      <c r="A18" s="486"/>
      <c r="B18" s="359" t="s">
        <v>93</v>
      </c>
      <c r="C18" s="487"/>
      <c r="D18" s="487"/>
      <c r="E18" s="461"/>
      <c r="F18" s="849"/>
    </row>
    <row r="19" spans="1:6" x14ac:dyDescent="0.25">
      <c r="A19" s="486"/>
      <c r="B19" s="488"/>
      <c r="C19" s="487"/>
      <c r="D19" s="487"/>
      <c r="E19" s="461"/>
      <c r="F19" s="849"/>
    </row>
    <row r="20" spans="1:6" ht="50" x14ac:dyDescent="0.25">
      <c r="A20" s="486"/>
      <c r="B20" s="457" t="s">
        <v>211</v>
      </c>
      <c r="C20" s="487"/>
      <c r="D20" s="487"/>
      <c r="E20" s="461"/>
      <c r="F20" s="849"/>
    </row>
    <row r="21" spans="1:6" x14ac:dyDescent="0.25">
      <c r="A21" s="486"/>
      <c r="B21" s="488"/>
      <c r="C21" s="487"/>
      <c r="D21" s="487"/>
      <c r="E21" s="461"/>
      <c r="F21" s="849"/>
    </row>
    <row r="22" spans="1:6" x14ac:dyDescent="0.25">
      <c r="A22" s="486" t="s">
        <v>94</v>
      </c>
      <c r="B22" s="488" t="s">
        <v>95</v>
      </c>
      <c r="C22" s="487" t="s">
        <v>294</v>
      </c>
      <c r="D22" s="487">
        <v>3</v>
      </c>
      <c r="E22" s="461"/>
      <c r="F22" s="849">
        <f>D22*E22</f>
        <v>0</v>
      </c>
    </row>
    <row r="23" spans="1:6" x14ac:dyDescent="0.25">
      <c r="A23" s="486"/>
      <c r="B23" s="488"/>
      <c r="C23" s="487"/>
      <c r="D23" s="487"/>
      <c r="E23" s="461"/>
      <c r="F23" s="849"/>
    </row>
    <row r="24" spans="1:6" ht="13" x14ac:dyDescent="0.3">
      <c r="A24" s="486"/>
      <c r="B24" s="359" t="s">
        <v>96</v>
      </c>
      <c r="C24" s="487"/>
      <c r="D24" s="487"/>
      <c r="E24" s="461"/>
      <c r="F24" s="849"/>
    </row>
    <row r="25" spans="1:6" x14ac:dyDescent="0.25">
      <c r="A25" s="486"/>
      <c r="B25" s="488"/>
      <c r="C25" s="487"/>
      <c r="D25" s="487"/>
      <c r="E25" s="461"/>
      <c r="F25" s="849"/>
    </row>
    <row r="26" spans="1:6" ht="50" x14ac:dyDescent="0.25">
      <c r="A26" s="486"/>
      <c r="B26" s="339" t="s">
        <v>212</v>
      </c>
      <c r="C26" s="487"/>
      <c r="D26" s="487"/>
      <c r="E26" s="461"/>
      <c r="F26" s="849"/>
    </row>
    <row r="27" spans="1:6" x14ac:dyDescent="0.25">
      <c r="A27" s="486"/>
      <c r="B27" s="488"/>
      <c r="C27" s="487"/>
      <c r="D27" s="487"/>
      <c r="E27" s="461"/>
      <c r="F27" s="849"/>
    </row>
    <row r="28" spans="1:6" x14ac:dyDescent="0.25">
      <c r="A28" s="486" t="s">
        <v>97</v>
      </c>
      <c r="B28" s="488" t="s">
        <v>98</v>
      </c>
      <c r="C28" s="487" t="s">
        <v>294</v>
      </c>
      <c r="D28" s="487">
        <v>2</v>
      </c>
      <c r="E28" s="461"/>
      <c r="F28" s="849">
        <f>D28*E28</f>
        <v>0</v>
      </c>
    </row>
    <row r="29" spans="1:6" x14ac:dyDescent="0.25">
      <c r="A29" s="486" t="s">
        <v>99</v>
      </c>
      <c r="B29" s="488" t="s">
        <v>100</v>
      </c>
      <c r="C29" s="487" t="s">
        <v>294</v>
      </c>
      <c r="D29" s="487">
        <v>3</v>
      </c>
      <c r="E29" s="461"/>
      <c r="F29" s="849">
        <f>D29*E29</f>
        <v>0</v>
      </c>
    </row>
    <row r="30" spans="1:6" x14ac:dyDescent="0.25">
      <c r="A30" s="486"/>
      <c r="B30" s="488"/>
      <c r="C30" s="487"/>
      <c r="D30" s="487"/>
      <c r="E30" s="461"/>
      <c r="F30" s="849"/>
    </row>
    <row r="31" spans="1:6" ht="13" x14ac:dyDescent="0.3">
      <c r="A31" s="486"/>
      <c r="B31" s="360" t="s">
        <v>259</v>
      </c>
      <c r="C31" s="487"/>
      <c r="D31" s="487"/>
      <c r="E31" s="461"/>
      <c r="F31" s="849"/>
    </row>
    <row r="32" spans="1:6" x14ac:dyDescent="0.25">
      <c r="A32" s="486"/>
      <c r="B32" s="488"/>
      <c r="C32" s="487"/>
      <c r="D32" s="487"/>
      <c r="E32" s="461"/>
      <c r="F32" s="849"/>
    </row>
    <row r="33" spans="1:9" x14ac:dyDescent="0.25">
      <c r="A33" s="486"/>
      <c r="B33" s="488"/>
      <c r="C33" s="487"/>
      <c r="D33" s="487"/>
      <c r="E33" s="461"/>
      <c r="F33" s="849"/>
    </row>
    <row r="34" spans="1:9" ht="50" x14ac:dyDescent="0.25">
      <c r="A34" s="486"/>
      <c r="B34" s="304" t="s">
        <v>1538</v>
      </c>
      <c r="C34" s="487"/>
      <c r="D34" s="487"/>
      <c r="E34" s="461"/>
      <c r="F34" s="849"/>
    </row>
    <row r="35" spans="1:9" x14ac:dyDescent="0.25">
      <c r="A35" s="486"/>
      <c r="B35" s="457"/>
      <c r="C35" s="487"/>
      <c r="D35" s="487"/>
      <c r="E35" s="461"/>
      <c r="F35" s="849"/>
    </row>
    <row r="36" spans="1:9" x14ac:dyDescent="0.25">
      <c r="A36" s="486" t="s">
        <v>633</v>
      </c>
      <c r="B36" s="457" t="s">
        <v>82</v>
      </c>
      <c r="C36" s="487" t="s">
        <v>66</v>
      </c>
      <c r="D36" s="487">
        <v>1000</v>
      </c>
      <c r="E36" s="461"/>
      <c r="F36" s="849">
        <f>D36*E36</f>
        <v>0</v>
      </c>
    </row>
    <row r="37" spans="1:9" x14ac:dyDescent="0.25">
      <c r="A37" s="486"/>
      <c r="B37" s="457"/>
      <c r="C37" s="487"/>
      <c r="D37" s="487"/>
      <c r="E37" s="461"/>
      <c r="F37" s="849"/>
    </row>
    <row r="38" spans="1:9" ht="50" x14ac:dyDescent="0.25">
      <c r="A38" s="486"/>
      <c r="B38" s="339" t="s">
        <v>1251</v>
      </c>
      <c r="C38" s="487"/>
      <c r="D38" s="464"/>
      <c r="E38" s="533"/>
      <c r="F38" s="854"/>
    </row>
    <row r="39" spans="1:9" x14ac:dyDescent="0.25">
      <c r="A39" s="486"/>
      <c r="B39" s="339"/>
      <c r="C39" s="487"/>
      <c r="D39" s="464"/>
      <c r="E39" s="533"/>
      <c r="F39" s="854">
        <f>D39*E39</f>
        <v>0</v>
      </c>
    </row>
    <row r="40" spans="1:9" x14ac:dyDescent="0.25">
      <c r="A40" s="486" t="s">
        <v>1248</v>
      </c>
      <c r="B40" s="457" t="s">
        <v>82</v>
      </c>
      <c r="C40" s="487" t="s">
        <v>66</v>
      </c>
      <c r="D40" s="464">
        <v>2000</v>
      </c>
      <c r="E40" s="533"/>
      <c r="F40" s="854">
        <f>D40*E40</f>
        <v>0</v>
      </c>
    </row>
    <row r="41" spans="1:9" x14ac:dyDescent="0.25">
      <c r="A41" s="486" t="s">
        <v>1249</v>
      </c>
      <c r="B41" s="457" t="s">
        <v>215</v>
      </c>
      <c r="C41" s="487" t="s">
        <v>66</v>
      </c>
      <c r="D41" s="464">
        <v>500</v>
      </c>
      <c r="E41" s="533"/>
      <c r="F41" s="854">
        <f>D41*E41</f>
        <v>0</v>
      </c>
      <c r="I41" s="898"/>
    </row>
    <row r="42" spans="1:9" x14ac:dyDescent="0.25">
      <c r="A42" s="486" t="s">
        <v>1250</v>
      </c>
      <c r="B42" s="457" t="s">
        <v>736</v>
      </c>
      <c r="C42" s="487" t="s">
        <v>66</v>
      </c>
      <c r="D42" s="464">
        <v>100</v>
      </c>
      <c r="E42" s="533"/>
      <c r="F42" s="854">
        <f>D42*E42</f>
        <v>0</v>
      </c>
      <c r="H42" s="659"/>
      <c r="I42" s="880"/>
    </row>
    <row r="43" spans="1:9" x14ac:dyDescent="0.25">
      <c r="A43" s="486"/>
      <c r="B43" s="457"/>
      <c r="C43" s="487"/>
      <c r="D43" s="487"/>
      <c r="E43" s="461"/>
      <c r="F43" s="849"/>
    </row>
    <row r="44" spans="1:9" x14ac:dyDescent="0.25">
      <c r="A44" s="486"/>
      <c r="B44" s="457"/>
      <c r="C44" s="487"/>
      <c r="D44" s="487"/>
      <c r="E44" s="461"/>
      <c r="F44" s="849"/>
    </row>
    <row r="45" spans="1:9" ht="13" x14ac:dyDescent="0.3">
      <c r="A45" s="486"/>
      <c r="B45" s="359" t="s">
        <v>101</v>
      </c>
      <c r="C45" s="487"/>
      <c r="D45" s="487"/>
      <c r="E45" s="461"/>
      <c r="F45" s="849"/>
    </row>
    <row r="46" spans="1:9" x14ac:dyDescent="0.25">
      <c r="A46" s="486"/>
      <c r="B46" s="457"/>
      <c r="C46" s="487"/>
      <c r="D46" s="487"/>
      <c r="E46" s="461"/>
      <c r="F46" s="849"/>
    </row>
    <row r="47" spans="1:9" ht="13" x14ac:dyDescent="0.3">
      <c r="A47" s="486"/>
      <c r="B47" s="360" t="s">
        <v>265</v>
      </c>
      <c r="C47" s="487"/>
      <c r="D47" s="487"/>
      <c r="E47" s="461"/>
      <c r="F47" s="849"/>
    </row>
    <row r="48" spans="1:9" ht="13" x14ac:dyDescent="0.3">
      <c r="A48" s="486"/>
      <c r="B48" s="360"/>
      <c r="C48" s="487"/>
      <c r="D48" s="487"/>
      <c r="E48" s="461"/>
      <c r="F48" s="849"/>
    </row>
    <row r="49" spans="1:6" ht="13" x14ac:dyDescent="0.3">
      <c r="A49" s="486"/>
      <c r="B49" s="349" t="s">
        <v>70</v>
      </c>
      <c r="C49" s="487"/>
      <c r="D49" s="487"/>
      <c r="E49" s="461"/>
      <c r="F49" s="849"/>
    </row>
    <row r="50" spans="1:6" ht="13" x14ac:dyDescent="0.3">
      <c r="A50" s="361"/>
      <c r="B50" s="360"/>
      <c r="C50" s="307"/>
      <c r="D50" s="307"/>
      <c r="E50" s="461"/>
      <c r="F50" s="849"/>
    </row>
    <row r="51" spans="1:6" ht="50" x14ac:dyDescent="0.3">
      <c r="A51" s="486"/>
      <c r="B51" s="304" t="s">
        <v>1622</v>
      </c>
      <c r="C51" s="487"/>
      <c r="D51" s="307"/>
      <c r="E51" s="461"/>
      <c r="F51" s="849"/>
    </row>
    <row r="52" spans="1:6" ht="13" x14ac:dyDescent="0.3">
      <c r="A52" s="361"/>
      <c r="B52" s="339"/>
      <c r="C52" s="307"/>
      <c r="D52" s="307"/>
      <c r="E52" s="461"/>
      <c r="F52" s="849"/>
    </row>
    <row r="53" spans="1:6" x14ac:dyDescent="0.25">
      <c r="A53" s="486" t="s">
        <v>146</v>
      </c>
      <c r="B53" s="488" t="s">
        <v>740</v>
      </c>
      <c r="C53" s="487" t="s">
        <v>294</v>
      </c>
      <c r="D53" s="487">
        <v>6</v>
      </c>
      <c r="E53" s="461"/>
      <c r="F53" s="849">
        <f>D53*E53</f>
        <v>0</v>
      </c>
    </row>
    <row r="54" spans="1:6" x14ac:dyDescent="0.25">
      <c r="A54" s="486"/>
      <c r="B54" s="488"/>
      <c r="C54" s="487"/>
      <c r="D54" s="487"/>
      <c r="E54" s="473"/>
      <c r="F54" s="849"/>
    </row>
    <row r="55" spans="1:6" ht="13" thickBot="1" x14ac:dyDescent="0.3">
      <c r="A55" s="466"/>
      <c r="B55" s="467"/>
      <c r="C55" s="468"/>
      <c r="D55" s="468" t="s">
        <v>216</v>
      </c>
      <c r="E55" s="469"/>
      <c r="F55" s="842">
        <f>SUM(F12:F54)</f>
        <v>0</v>
      </c>
    </row>
    <row r="56" spans="1:6" x14ac:dyDescent="0.25">
      <c r="A56" s="474"/>
      <c r="B56" s="445"/>
      <c r="C56" s="448"/>
      <c r="D56" s="448"/>
      <c r="E56" s="475"/>
      <c r="F56" s="843"/>
    </row>
    <row r="57" spans="1:6" x14ac:dyDescent="0.25">
      <c r="A57" s="474"/>
      <c r="B57" s="445"/>
      <c r="C57" s="448"/>
      <c r="D57" s="448"/>
      <c r="E57" s="475"/>
      <c r="F57" s="843"/>
    </row>
    <row r="58" spans="1:6" ht="13.5" thickBot="1" x14ac:dyDescent="0.35">
      <c r="A58" s="15"/>
      <c r="B58" s="445"/>
      <c r="C58" s="448"/>
      <c r="D58" s="448"/>
      <c r="E58" s="445"/>
      <c r="F58" s="659"/>
    </row>
    <row r="59" spans="1:6" ht="26.5" thickBot="1" x14ac:dyDescent="0.3">
      <c r="A59" s="800" t="s">
        <v>72</v>
      </c>
      <c r="B59" s="801" t="s">
        <v>73</v>
      </c>
      <c r="C59" s="801" t="s">
        <v>74</v>
      </c>
      <c r="D59" s="801" t="s">
        <v>75</v>
      </c>
      <c r="E59" s="802" t="s">
        <v>1440</v>
      </c>
      <c r="F59" s="803" t="s">
        <v>1441</v>
      </c>
    </row>
    <row r="60" spans="1:6" ht="13" x14ac:dyDescent="0.3">
      <c r="A60" s="486"/>
      <c r="B60" s="349"/>
      <c r="C60" s="487"/>
      <c r="D60" s="487"/>
      <c r="E60" s="488"/>
      <c r="F60" s="849"/>
    </row>
    <row r="61" spans="1:6" ht="37.5" x14ac:dyDescent="0.25">
      <c r="A61" s="486"/>
      <c r="B61" s="304" t="s">
        <v>777</v>
      </c>
      <c r="C61" s="487"/>
      <c r="D61" s="487"/>
      <c r="E61" s="533"/>
      <c r="F61" s="849"/>
    </row>
    <row r="62" spans="1:6" x14ac:dyDescent="0.25">
      <c r="A62" s="486"/>
      <c r="B62" s="488"/>
      <c r="C62" s="487"/>
      <c r="D62" s="487"/>
      <c r="E62" s="464"/>
      <c r="F62" s="849"/>
    </row>
    <row r="63" spans="1:6" x14ac:dyDescent="0.25">
      <c r="A63" s="486" t="s">
        <v>295</v>
      </c>
      <c r="B63" s="488" t="s">
        <v>740</v>
      </c>
      <c r="C63" s="487" t="s">
        <v>294</v>
      </c>
      <c r="D63" s="487">
        <v>5</v>
      </c>
      <c r="E63" s="461"/>
      <c r="F63" s="849">
        <f>D63*E63</f>
        <v>0</v>
      </c>
    </row>
    <row r="64" spans="1:6" ht="13" x14ac:dyDescent="0.3">
      <c r="A64" s="361"/>
      <c r="B64" s="307"/>
      <c r="C64" s="307"/>
      <c r="D64" s="307"/>
      <c r="E64" s="461"/>
      <c r="F64" s="849"/>
    </row>
    <row r="65" spans="1:6" ht="37.5" x14ac:dyDescent="0.25">
      <c r="A65" s="486"/>
      <c r="B65" s="304" t="s">
        <v>778</v>
      </c>
      <c r="C65" s="487"/>
      <c r="D65" s="487"/>
      <c r="E65" s="461"/>
      <c r="F65" s="849"/>
    </row>
    <row r="66" spans="1:6" x14ac:dyDescent="0.25">
      <c r="A66" s="486"/>
      <c r="B66" s="488"/>
      <c r="C66" s="487"/>
      <c r="D66" s="487"/>
      <c r="E66" s="461"/>
      <c r="F66" s="849"/>
    </row>
    <row r="67" spans="1:6" x14ac:dyDescent="0.25">
      <c r="A67" s="486" t="s">
        <v>634</v>
      </c>
      <c r="B67" s="488" t="s">
        <v>740</v>
      </c>
      <c r="C67" s="487" t="s">
        <v>294</v>
      </c>
      <c r="D67" s="487">
        <v>2</v>
      </c>
      <c r="E67" s="461"/>
      <c r="F67" s="849">
        <f>D67*E67</f>
        <v>0</v>
      </c>
    </row>
    <row r="68" spans="1:6" x14ac:dyDescent="0.25">
      <c r="A68" s="486"/>
      <c r="B68" s="457"/>
      <c r="C68" s="487"/>
      <c r="D68" s="487"/>
      <c r="E68" s="461"/>
      <c r="F68" s="849"/>
    </row>
    <row r="69" spans="1:6" ht="37.5" x14ac:dyDescent="0.25">
      <c r="A69" s="486"/>
      <c r="B69" s="304" t="s">
        <v>145</v>
      </c>
      <c r="C69" s="487"/>
      <c r="D69" s="487"/>
      <c r="E69" s="461"/>
      <c r="F69" s="849"/>
    </row>
    <row r="70" spans="1:6" x14ac:dyDescent="0.25">
      <c r="A70" s="486"/>
      <c r="B70" s="488"/>
      <c r="C70" s="487"/>
      <c r="D70" s="487"/>
      <c r="E70" s="461"/>
      <c r="F70" s="849"/>
    </row>
    <row r="71" spans="1:6" x14ac:dyDescent="0.25">
      <c r="A71" s="486" t="s">
        <v>635</v>
      </c>
      <c r="B71" s="488" t="s">
        <v>740</v>
      </c>
      <c r="C71" s="487" t="s">
        <v>294</v>
      </c>
      <c r="D71" s="487">
        <v>4</v>
      </c>
      <c r="E71" s="461"/>
      <c r="F71" s="849">
        <f>D71*E71</f>
        <v>0</v>
      </c>
    </row>
    <row r="72" spans="1:6" x14ac:dyDescent="0.25">
      <c r="A72" s="486"/>
      <c r="B72" s="488"/>
      <c r="C72" s="487"/>
      <c r="D72" s="487"/>
      <c r="E72" s="461"/>
      <c r="F72" s="849"/>
    </row>
    <row r="73" spans="1:6" ht="13" x14ac:dyDescent="0.3">
      <c r="A73" s="486"/>
      <c r="B73" s="349" t="s">
        <v>71</v>
      </c>
      <c r="C73" s="487"/>
      <c r="D73" s="487"/>
      <c r="E73" s="461"/>
      <c r="F73" s="849"/>
    </row>
    <row r="74" spans="1:6" ht="37.5" x14ac:dyDescent="0.25">
      <c r="A74" s="486"/>
      <c r="B74" s="339" t="s">
        <v>771</v>
      </c>
      <c r="C74" s="487"/>
      <c r="D74" s="487"/>
      <c r="E74" s="461"/>
      <c r="F74" s="849"/>
    </row>
    <row r="75" spans="1:6" x14ac:dyDescent="0.25">
      <c r="A75" s="486"/>
      <c r="B75" s="488"/>
      <c r="C75" s="487"/>
      <c r="D75" s="487"/>
      <c r="E75" s="461"/>
      <c r="F75" s="849"/>
    </row>
    <row r="76" spans="1:6" x14ac:dyDescent="0.25">
      <c r="A76" s="486" t="s">
        <v>147</v>
      </c>
      <c r="B76" s="488" t="s">
        <v>761</v>
      </c>
      <c r="C76" s="487" t="s">
        <v>294</v>
      </c>
      <c r="D76" s="487">
        <v>4</v>
      </c>
      <c r="E76" s="461"/>
      <c r="F76" s="849">
        <f>D76*E76</f>
        <v>0</v>
      </c>
    </row>
    <row r="77" spans="1:6" ht="13" x14ac:dyDescent="0.3">
      <c r="A77" s="361"/>
      <c r="B77" s="307"/>
      <c r="C77" s="307"/>
      <c r="D77" s="307"/>
      <c r="E77" s="461"/>
      <c r="F77" s="849"/>
    </row>
    <row r="78" spans="1:6" x14ac:dyDescent="0.25">
      <c r="A78" s="486" t="s">
        <v>711</v>
      </c>
      <c r="B78" s="488" t="s">
        <v>1255</v>
      </c>
      <c r="C78" s="487" t="s">
        <v>294</v>
      </c>
      <c r="D78" s="487">
        <v>3</v>
      </c>
      <c r="E78" s="461"/>
      <c r="F78" s="849">
        <f>D78*E78</f>
        <v>0</v>
      </c>
    </row>
    <row r="79" spans="1:6" x14ac:dyDescent="0.25">
      <c r="A79" s="486"/>
      <c r="B79" s="488"/>
      <c r="C79" s="487"/>
      <c r="D79" s="487"/>
      <c r="E79" s="461"/>
      <c r="F79" s="849"/>
    </row>
    <row r="80" spans="1:6" x14ac:dyDescent="0.25">
      <c r="A80" s="486"/>
      <c r="B80" s="339"/>
      <c r="C80" s="487"/>
      <c r="D80" s="487"/>
      <c r="E80" s="461"/>
      <c r="F80" s="849"/>
    </row>
    <row r="81" spans="1:6" ht="13" x14ac:dyDescent="0.3">
      <c r="A81" s="453"/>
      <c r="B81" s="348" t="s">
        <v>14</v>
      </c>
      <c r="C81" s="458"/>
      <c r="D81" s="458"/>
      <c r="E81" s="461"/>
      <c r="F81" s="849"/>
    </row>
    <row r="82" spans="1:6" x14ac:dyDescent="0.25">
      <c r="A82" s="453"/>
      <c r="B82" s="454"/>
      <c r="C82" s="458"/>
      <c r="D82" s="458"/>
      <c r="E82" s="461"/>
      <c r="F82" s="849"/>
    </row>
    <row r="83" spans="1:6" ht="37.5" x14ac:dyDescent="0.25">
      <c r="A83" s="453"/>
      <c r="B83" s="304" t="s">
        <v>780</v>
      </c>
      <c r="C83" s="458"/>
      <c r="D83" s="458"/>
      <c r="E83" s="461"/>
      <c r="F83" s="849"/>
    </row>
    <row r="84" spans="1:6" x14ac:dyDescent="0.25">
      <c r="A84" s="453"/>
      <c r="B84" s="454"/>
      <c r="C84" s="458"/>
      <c r="D84" s="458"/>
      <c r="E84" s="461"/>
      <c r="F84" s="849"/>
    </row>
    <row r="85" spans="1:6" x14ac:dyDescent="0.25">
      <c r="A85" s="453" t="s">
        <v>676</v>
      </c>
      <c r="B85" s="454" t="s">
        <v>1599</v>
      </c>
      <c r="C85" s="458" t="s">
        <v>294</v>
      </c>
      <c r="D85" s="458">
        <v>4</v>
      </c>
      <c r="E85" s="461"/>
      <c r="F85" s="849">
        <f>D85*E85</f>
        <v>0</v>
      </c>
    </row>
    <row r="86" spans="1:6" x14ac:dyDescent="0.25">
      <c r="A86" s="486"/>
      <c r="B86" s="536"/>
      <c r="C86" s="508"/>
      <c r="D86" s="508"/>
      <c r="E86" s="533"/>
      <c r="F86" s="849"/>
    </row>
    <row r="87" spans="1:6" ht="13" thickBot="1" x14ac:dyDescent="0.3">
      <c r="A87" s="466"/>
      <c r="B87" s="467"/>
      <c r="C87" s="468"/>
      <c r="D87" s="468" t="s">
        <v>216</v>
      </c>
      <c r="E87" s="469"/>
      <c r="F87" s="842">
        <f>SUM(F63:F86)</f>
        <v>0</v>
      </c>
    </row>
    <row r="88" spans="1:6" x14ac:dyDescent="0.25">
      <c r="A88" s="474"/>
      <c r="B88" s="445"/>
      <c r="C88" s="448"/>
      <c r="D88" s="448"/>
      <c r="E88" s="475"/>
      <c r="F88" s="843"/>
    </row>
    <row r="89" spans="1:6" x14ac:dyDescent="0.25">
      <c r="A89" s="474"/>
      <c r="B89" s="445"/>
      <c r="C89" s="448"/>
      <c r="D89" s="448"/>
      <c r="E89" s="475"/>
      <c r="F89" s="843"/>
    </row>
    <row r="90" spans="1:6" ht="13.5" thickBot="1" x14ac:dyDescent="0.35">
      <c r="A90" s="15"/>
      <c r="B90" s="445"/>
      <c r="C90" s="448"/>
      <c r="D90" s="448"/>
      <c r="E90" s="445"/>
      <c r="F90" s="659"/>
    </row>
    <row r="91" spans="1:6" ht="26.5" thickBot="1" x14ac:dyDescent="0.3">
      <c r="A91" s="800" t="s">
        <v>72</v>
      </c>
      <c r="B91" s="801" t="s">
        <v>73</v>
      </c>
      <c r="C91" s="801" t="s">
        <v>74</v>
      </c>
      <c r="D91" s="801" t="s">
        <v>75</v>
      </c>
      <c r="E91" s="802" t="s">
        <v>1440</v>
      </c>
      <c r="F91" s="803" t="s">
        <v>1441</v>
      </c>
    </row>
    <row r="92" spans="1:6" ht="13" x14ac:dyDescent="0.3">
      <c r="A92" s="361"/>
      <c r="B92" s="307"/>
      <c r="C92" s="307"/>
      <c r="D92" s="307"/>
      <c r="E92" s="307"/>
      <c r="F92" s="845"/>
    </row>
    <row r="93" spans="1:6" ht="13" x14ac:dyDescent="0.25">
      <c r="A93" s="453"/>
      <c r="B93" s="295" t="s">
        <v>658</v>
      </c>
      <c r="C93" s="458"/>
      <c r="D93" s="458"/>
      <c r="E93" s="464"/>
      <c r="F93" s="855"/>
    </row>
    <row r="94" spans="1:6" x14ac:dyDescent="0.25">
      <c r="A94" s="453"/>
      <c r="B94" s="454"/>
      <c r="C94" s="458"/>
      <c r="D94" s="458"/>
      <c r="E94" s="464"/>
      <c r="F94" s="855"/>
    </row>
    <row r="95" spans="1:6" ht="25" x14ac:dyDescent="0.25">
      <c r="A95" s="453"/>
      <c r="B95" s="304" t="s">
        <v>659</v>
      </c>
      <c r="C95" s="458"/>
      <c r="D95" s="458"/>
      <c r="E95" s="464"/>
      <c r="F95" s="855"/>
    </row>
    <row r="96" spans="1:6" x14ac:dyDescent="0.25">
      <c r="A96" s="453"/>
      <c r="B96" s="454"/>
      <c r="C96" s="458"/>
      <c r="D96" s="458"/>
      <c r="E96" s="464"/>
      <c r="F96" s="849"/>
    </row>
    <row r="97" spans="1:6" x14ac:dyDescent="0.25">
      <c r="A97" s="453" t="s">
        <v>670</v>
      </c>
      <c r="B97" s="454" t="s">
        <v>1244</v>
      </c>
      <c r="C97" s="458" t="s">
        <v>294</v>
      </c>
      <c r="D97" s="458">
        <v>2</v>
      </c>
      <c r="E97" s="461"/>
      <c r="F97" s="849">
        <f>D97*E97</f>
        <v>0</v>
      </c>
    </row>
    <row r="98" spans="1:6" ht="13" x14ac:dyDescent="0.3">
      <c r="A98" s="361"/>
      <c r="B98" s="307"/>
      <c r="C98" s="307"/>
      <c r="D98" s="307"/>
      <c r="E98" s="461"/>
      <c r="F98" s="849"/>
    </row>
    <row r="99" spans="1:6" ht="13" x14ac:dyDescent="0.25">
      <c r="A99" s="453"/>
      <c r="B99" s="295" t="s">
        <v>139</v>
      </c>
      <c r="C99" s="458"/>
      <c r="D99" s="458"/>
      <c r="E99" s="461"/>
      <c r="F99" s="849"/>
    </row>
    <row r="100" spans="1:6" ht="13" x14ac:dyDescent="0.25">
      <c r="A100" s="453"/>
      <c r="B100" s="295"/>
      <c r="C100" s="458"/>
      <c r="D100" s="458"/>
      <c r="E100" s="461"/>
      <c r="F100" s="849"/>
    </row>
    <row r="101" spans="1:6" ht="50" x14ac:dyDescent="0.25">
      <c r="A101" s="453"/>
      <c r="B101" s="304" t="s">
        <v>196</v>
      </c>
      <c r="C101" s="458"/>
      <c r="D101" s="458"/>
      <c r="E101" s="461"/>
      <c r="F101" s="849"/>
    </row>
    <row r="102" spans="1:6" ht="13" x14ac:dyDescent="0.25">
      <c r="A102" s="453"/>
      <c r="B102" s="295"/>
      <c r="C102" s="458"/>
      <c r="D102" s="458"/>
      <c r="E102" s="461"/>
      <c r="F102" s="849"/>
    </row>
    <row r="103" spans="1:6" x14ac:dyDescent="0.25">
      <c r="A103" s="453" t="s">
        <v>9</v>
      </c>
      <c r="B103" s="454" t="s">
        <v>1072</v>
      </c>
      <c r="C103" s="458" t="s">
        <v>294</v>
      </c>
      <c r="D103" s="458">
        <v>2</v>
      </c>
      <c r="E103" s="461"/>
      <c r="F103" s="849">
        <f>D103*E103</f>
        <v>0</v>
      </c>
    </row>
    <row r="104" spans="1:6" ht="13" x14ac:dyDescent="0.3">
      <c r="A104" s="361"/>
      <c r="B104" s="307"/>
      <c r="C104" s="307"/>
      <c r="D104" s="307"/>
      <c r="E104" s="461"/>
      <c r="F104" s="849"/>
    </row>
    <row r="105" spans="1:6" ht="13" x14ac:dyDescent="0.3">
      <c r="A105" s="361"/>
      <c r="B105" s="362" t="s">
        <v>86</v>
      </c>
      <c r="C105" s="307"/>
      <c r="D105" s="307"/>
      <c r="E105" s="461"/>
      <c r="F105" s="849"/>
    </row>
    <row r="106" spans="1:6" ht="13" x14ac:dyDescent="0.3">
      <c r="A106" s="361"/>
      <c r="B106" s="488"/>
      <c r="C106" s="307"/>
      <c r="D106" s="307"/>
      <c r="E106" s="461"/>
      <c r="F106" s="849"/>
    </row>
    <row r="107" spans="1:6" ht="50.5" x14ac:dyDescent="0.3">
      <c r="A107" s="361"/>
      <c r="B107" s="339" t="s">
        <v>234</v>
      </c>
      <c r="C107" s="307"/>
      <c r="D107" s="307"/>
      <c r="E107" s="461"/>
      <c r="F107" s="849"/>
    </row>
    <row r="108" spans="1:6" ht="13" x14ac:dyDescent="0.3">
      <c r="A108" s="361"/>
      <c r="B108" s="339"/>
      <c r="C108" s="307"/>
      <c r="D108" s="307"/>
      <c r="E108" s="461"/>
      <c r="F108" s="849"/>
    </row>
    <row r="109" spans="1:6" x14ac:dyDescent="0.25">
      <c r="A109" s="453" t="s">
        <v>191</v>
      </c>
      <c r="B109" s="454" t="s">
        <v>702</v>
      </c>
      <c r="C109" s="458" t="s">
        <v>294</v>
      </c>
      <c r="D109" s="458">
        <v>6</v>
      </c>
      <c r="E109" s="461"/>
      <c r="F109" s="849">
        <f>D109*E109</f>
        <v>0</v>
      </c>
    </row>
    <row r="110" spans="1:6" x14ac:dyDescent="0.25">
      <c r="A110" s="453" t="s">
        <v>671</v>
      </c>
      <c r="B110" s="454" t="s">
        <v>1033</v>
      </c>
      <c r="C110" s="458" t="s">
        <v>294</v>
      </c>
      <c r="D110" s="458">
        <v>13</v>
      </c>
      <c r="E110" s="461"/>
      <c r="F110" s="849">
        <f>D110*E110</f>
        <v>0</v>
      </c>
    </row>
    <row r="111" spans="1:6" x14ac:dyDescent="0.25">
      <c r="A111" s="486"/>
      <c r="B111" s="488"/>
      <c r="C111" s="487"/>
      <c r="D111" s="487"/>
      <c r="E111" s="461"/>
      <c r="F111" s="849"/>
    </row>
    <row r="112" spans="1:6" ht="13" x14ac:dyDescent="0.25">
      <c r="A112" s="453"/>
      <c r="B112" s="295" t="s">
        <v>148</v>
      </c>
      <c r="C112" s="454"/>
      <c r="D112" s="454"/>
      <c r="E112" s="461"/>
      <c r="F112" s="849"/>
    </row>
    <row r="113" spans="1:6" ht="13" x14ac:dyDescent="0.25">
      <c r="A113" s="453"/>
      <c r="B113" s="295"/>
      <c r="C113" s="454"/>
      <c r="D113" s="454"/>
      <c r="E113" s="461"/>
      <c r="F113" s="849"/>
    </row>
    <row r="114" spans="1:6" ht="50" x14ac:dyDescent="0.25">
      <c r="A114" s="453"/>
      <c r="B114" s="304" t="s">
        <v>192</v>
      </c>
      <c r="C114" s="454"/>
      <c r="D114" s="454"/>
      <c r="E114" s="461"/>
      <c r="F114" s="849"/>
    </row>
    <row r="115" spans="1:6" x14ac:dyDescent="0.25">
      <c r="A115" s="453"/>
      <c r="B115" s="304"/>
      <c r="C115" s="458"/>
      <c r="D115" s="454"/>
      <c r="E115" s="461"/>
      <c r="F115" s="849"/>
    </row>
    <row r="116" spans="1:6" x14ac:dyDescent="0.25">
      <c r="A116" s="453" t="s">
        <v>165</v>
      </c>
      <c r="B116" s="454" t="s">
        <v>281</v>
      </c>
      <c r="C116" s="458" t="s">
        <v>294</v>
      </c>
      <c r="D116" s="458">
        <v>4</v>
      </c>
      <c r="E116" s="461"/>
      <c r="F116" s="849">
        <f>D116*E116</f>
        <v>0</v>
      </c>
    </row>
    <row r="117" spans="1:6" x14ac:dyDescent="0.25">
      <c r="A117" s="453" t="s">
        <v>157</v>
      </c>
      <c r="B117" s="454" t="s">
        <v>175</v>
      </c>
      <c r="C117" s="458" t="s">
        <v>294</v>
      </c>
      <c r="D117" s="458">
        <v>3</v>
      </c>
      <c r="E117" s="461"/>
      <c r="F117" s="849">
        <f>D117*E117</f>
        <v>0</v>
      </c>
    </row>
    <row r="118" spans="1:6" x14ac:dyDescent="0.25">
      <c r="A118" s="453" t="s">
        <v>157</v>
      </c>
      <c r="B118" s="454" t="s">
        <v>740</v>
      </c>
      <c r="C118" s="458" t="s">
        <v>294</v>
      </c>
      <c r="D118" s="458">
        <v>4</v>
      </c>
      <c r="E118" s="461"/>
      <c r="F118" s="849">
        <f>D118*E118</f>
        <v>0</v>
      </c>
    </row>
    <row r="119" spans="1:6" ht="13" x14ac:dyDescent="0.3">
      <c r="A119" s="361"/>
      <c r="B119" s="307"/>
      <c r="C119" s="307"/>
      <c r="D119" s="307"/>
      <c r="E119" s="461"/>
      <c r="F119" s="849"/>
    </row>
    <row r="120" spans="1:6" ht="13" x14ac:dyDescent="0.25">
      <c r="A120" s="453"/>
      <c r="B120" s="311" t="s">
        <v>103</v>
      </c>
      <c r="C120" s="458"/>
      <c r="D120" s="458"/>
      <c r="E120" s="461"/>
      <c r="F120" s="849"/>
    </row>
    <row r="121" spans="1:6" ht="13" x14ac:dyDescent="0.25">
      <c r="A121" s="453"/>
      <c r="B121" s="311"/>
      <c r="C121" s="458"/>
      <c r="D121" s="458"/>
      <c r="E121" s="461"/>
      <c r="F121" s="849"/>
    </row>
    <row r="122" spans="1:6" ht="37.5" x14ac:dyDescent="0.25">
      <c r="A122" s="453"/>
      <c r="B122" s="304" t="s">
        <v>32</v>
      </c>
      <c r="C122" s="458"/>
      <c r="D122" s="485"/>
      <c r="E122" s="461"/>
      <c r="F122" s="849"/>
    </row>
    <row r="123" spans="1:6" x14ac:dyDescent="0.25">
      <c r="A123" s="453"/>
      <c r="B123" s="454"/>
      <c r="C123" s="458"/>
      <c r="D123" s="485"/>
      <c r="E123" s="461"/>
      <c r="F123" s="849"/>
    </row>
    <row r="124" spans="1:6" x14ac:dyDescent="0.25">
      <c r="A124" s="453" t="s">
        <v>83</v>
      </c>
      <c r="B124" s="454" t="s">
        <v>740</v>
      </c>
      <c r="C124" s="458" t="s">
        <v>294</v>
      </c>
      <c r="D124" s="485">
        <v>2</v>
      </c>
      <c r="E124" s="461"/>
      <c r="F124" s="849">
        <f>D124*E124</f>
        <v>0</v>
      </c>
    </row>
    <row r="125" spans="1:6" ht="13" x14ac:dyDescent="0.3">
      <c r="A125" s="361"/>
      <c r="B125" s="364"/>
      <c r="C125" s="364"/>
      <c r="D125" s="364"/>
      <c r="E125" s="364"/>
      <c r="F125" s="856"/>
    </row>
    <row r="126" spans="1:6" ht="13" x14ac:dyDescent="0.3">
      <c r="A126" s="486"/>
      <c r="B126" s="349"/>
      <c r="C126" s="487"/>
      <c r="D126" s="487"/>
      <c r="E126" s="464"/>
      <c r="F126" s="849"/>
    </row>
    <row r="127" spans="1:6" x14ac:dyDescent="0.25">
      <c r="A127" s="486"/>
      <c r="B127" s="488"/>
      <c r="C127" s="487"/>
      <c r="D127" s="487"/>
      <c r="E127" s="464"/>
      <c r="F127" s="849"/>
    </row>
    <row r="128" spans="1:6" x14ac:dyDescent="0.25">
      <c r="A128" s="486"/>
      <c r="B128" s="488"/>
      <c r="C128" s="487"/>
      <c r="D128" s="487"/>
      <c r="E128" s="537"/>
      <c r="F128" s="856"/>
    </row>
    <row r="129" spans="1:6" x14ac:dyDescent="0.25">
      <c r="A129" s="486"/>
      <c r="B129" s="488"/>
      <c r="C129" s="487"/>
      <c r="D129" s="487"/>
      <c r="E129" s="533"/>
      <c r="F129" s="849"/>
    </row>
    <row r="130" spans="1:6" ht="13" thickBot="1" x14ac:dyDescent="0.3">
      <c r="A130" s="466"/>
      <c r="B130" s="467"/>
      <c r="C130" s="468"/>
      <c r="D130" s="468" t="s">
        <v>216</v>
      </c>
      <c r="E130" s="469"/>
      <c r="F130" s="842">
        <f>SUM(F97:F129)</f>
        <v>0</v>
      </c>
    </row>
    <row r="131" spans="1:6" x14ac:dyDescent="0.25">
      <c r="A131" s="474"/>
      <c r="B131" s="445"/>
      <c r="C131" s="448"/>
      <c r="D131" s="448"/>
      <c r="E131" s="475"/>
      <c r="F131" s="843"/>
    </row>
    <row r="132" spans="1:6" x14ac:dyDescent="0.25">
      <c r="A132" s="474"/>
      <c r="B132" s="445"/>
      <c r="C132" s="448"/>
      <c r="D132" s="448"/>
      <c r="E132" s="475"/>
      <c r="F132" s="843"/>
    </row>
    <row r="133" spans="1:6" ht="13.5" thickBot="1" x14ac:dyDescent="0.35">
      <c r="A133" s="15"/>
      <c r="B133" s="445"/>
      <c r="C133" s="448"/>
      <c r="D133" s="448"/>
      <c r="E133" s="445"/>
      <c r="F133" s="549"/>
    </row>
    <row r="134" spans="1:6" ht="26.5" thickBot="1" x14ac:dyDescent="0.3">
      <c r="A134" s="800" t="s">
        <v>72</v>
      </c>
      <c r="B134" s="801" t="s">
        <v>73</v>
      </c>
      <c r="C134" s="801" t="s">
        <v>74</v>
      </c>
      <c r="D134" s="801" t="s">
        <v>75</v>
      </c>
      <c r="E134" s="802" t="s">
        <v>1440</v>
      </c>
      <c r="F134" s="803" t="s">
        <v>1441</v>
      </c>
    </row>
    <row r="135" spans="1:6" ht="13" x14ac:dyDescent="0.3">
      <c r="A135" s="361"/>
      <c r="B135" s="307"/>
      <c r="C135" s="307"/>
      <c r="D135" s="307"/>
      <c r="E135" s="307"/>
      <c r="F135" s="845"/>
    </row>
    <row r="136" spans="1:6" ht="13" x14ac:dyDescent="0.3">
      <c r="A136" s="486"/>
      <c r="B136" s="349" t="s">
        <v>232</v>
      </c>
      <c r="C136" s="487"/>
      <c r="D136" s="487"/>
      <c r="E136" s="464"/>
      <c r="F136" s="849"/>
    </row>
    <row r="137" spans="1:6" x14ac:dyDescent="0.25">
      <c r="A137" s="486"/>
      <c r="B137" s="488"/>
      <c r="C137" s="487"/>
      <c r="D137" s="487"/>
      <c r="E137" s="464"/>
      <c r="F137" s="849"/>
    </row>
    <row r="138" spans="1:6" ht="75" x14ac:dyDescent="0.25">
      <c r="A138" s="486"/>
      <c r="B138" s="339" t="s">
        <v>920</v>
      </c>
      <c r="C138" s="487"/>
      <c r="D138" s="487"/>
      <c r="E138" s="464"/>
      <c r="F138" s="849"/>
    </row>
    <row r="139" spans="1:6" x14ac:dyDescent="0.25">
      <c r="A139" s="486"/>
      <c r="B139" s="488"/>
      <c r="C139" s="487"/>
      <c r="D139" s="487"/>
      <c r="E139" s="464"/>
      <c r="F139" s="849"/>
    </row>
    <row r="140" spans="1:6" x14ac:dyDescent="0.25">
      <c r="A140" s="486" t="s">
        <v>636</v>
      </c>
      <c r="B140" s="488" t="s">
        <v>740</v>
      </c>
      <c r="C140" s="487" t="s">
        <v>294</v>
      </c>
      <c r="D140" s="487">
        <v>4</v>
      </c>
      <c r="E140" s="439"/>
      <c r="F140" s="849">
        <f>D140*E140</f>
        <v>0</v>
      </c>
    </row>
    <row r="141" spans="1:6" ht="13" x14ac:dyDescent="0.3">
      <c r="A141" s="361"/>
      <c r="B141" s="307"/>
      <c r="C141" s="307"/>
      <c r="D141" s="307"/>
      <c r="E141" s="461"/>
      <c r="F141" s="849"/>
    </row>
    <row r="142" spans="1:6" ht="13" x14ac:dyDescent="0.3">
      <c r="A142" s="361"/>
      <c r="B142" s="364" t="s">
        <v>290</v>
      </c>
      <c r="C142" s="364"/>
      <c r="D142" s="364"/>
      <c r="E142" s="461"/>
      <c r="F142" s="849"/>
    </row>
    <row r="143" spans="1:6" ht="13" x14ac:dyDescent="0.3">
      <c r="A143" s="361"/>
      <c r="B143" s="364"/>
      <c r="C143" s="364"/>
      <c r="D143" s="364"/>
      <c r="E143" s="461"/>
      <c r="F143" s="849"/>
    </row>
    <row r="144" spans="1:6" ht="13" x14ac:dyDescent="0.3">
      <c r="A144" s="361"/>
      <c r="B144" s="538" t="s">
        <v>291</v>
      </c>
      <c r="C144" s="364"/>
      <c r="D144" s="364"/>
      <c r="E144" s="461"/>
      <c r="F144" s="849"/>
    </row>
    <row r="145" spans="1:6" ht="13" x14ac:dyDescent="0.3">
      <c r="A145" s="361"/>
      <c r="B145" s="364"/>
      <c r="C145" s="364"/>
      <c r="D145" s="364"/>
      <c r="E145" s="461"/>
      <c r="F145" s="849"/>
    </row>
    <row r="146" spans="1:6" ht="50" x14ac:dyDescent="0.3">
      <c r="A146" s="361"/>
      <c r="B146" s="366" t="s">
        <v>715</v>
      </c>
      <c r="C146" s="364"/>
      <c r="D146" s="364"/>
      <c r="E146" s="461"/>
      <c r="F146" s="849"/>
    </row>
    <row r="147" spans="1:6" ht="13" x14ac:dyDescent="0.3">
      <c r="A147" s="361"/>
      <c r="B147" s="364"/>
      <c r="C147" s="364"/>
      <c r="D147" s="364"/>
      <c r="E147" s="461"/>
      <c r="F147" s="849"/>
    </row>
    <row r="148" spans="1:6" x14ac:dyDescent="0.25">
      <c r="A148" s="486" t="s">
        <v>714</v>
      </c>
      <c r="B148" s="536" t="s">
        <v>82</v>
      </c>
      <c r="C148" s="508" t="s">
        <v>294</v>
      </c>
      <c r="D148" s="487">
        <v>3</v>
      </c>
      <c r="E148" s="461"/>
      <c r="F148" s="849">
        <f>D148*E148</f>
        <v>0</v>
      </c>
    </row>
    <row r="149" spans="1:6" ht="13" x14ac:dyDescent="0.3">
      <c r="A149" s="361"/>
      <c r="B149" s="307"/>
      <c r="C149" s="307"/>
      <c r="D149" s="487"/>
      <c r="E149" s="461"/>
      <c r="F149" s="849"/>
    </row>
    <row r="150" spans="1:6" ht="50" x14ac:dyDescent="0.3">
      <c r="A150" s="361"/>
      <c r="B150" s="366" t="s">
        <v>713</v>
      </c>
      <c r="C150" s="364"/>
      <c r="D150" s="364"/>
      <c r="E150" s="461"/>
      <c r="F150" s="849"/>
    </row>
    <row r="151" spans="1:6" ht="13" x14ac:dyDescent="0.3">
      <c r="A151" s="361"/>
      <c r="B151" s="364"/>
      <c r="C151" s="364"/>
      <c r="D151" s="364"/>
      <c r="E151" s="461"/>
      <c r="F151" s="849"/>
    </row>
    <row r="152" spans="1:6" x14ac:dyDescent="0.25">
      <c r="A152" s="486" t="s">
        <v>293</v>
      </c>
      <c r="B152" s="536" t="s">
        <v>82</v>
      </c>
      <c r="C152" s="508" t="s">
        <v>294</v>
      </c>
      <c r="D152" s="487">
        <v>4</v>
      </c>
      <c r="E152" s="461"/>
      <c r="F152" s="849">
        <f>D152*E152</f>
        <v>0</v>
      </c>
    </row>
    <row r="153" spans="1:6" x14ac:dyDescent="0.25">
      <c r="A153" s="486"/>
      <c r="B153" s="536"/>
      <c r="C153" s="508"/>
      <c r="D153" s="487"/>
      <c r="E153" s="461"/>
      <c r="F153" s="849"/>
    </row>
    <row r="154" spans="1:6" ht="25" x14ac:dyDescent="0.25">
      <c r="A154" s="510" t="s">
        <v>1733</v>
      </c>
      <c r="B154" s="457" t="s">
        <v>1734</v>
      </c>
      <c r="C154" s="487" t="s">
        <v>66</v>
      </c>
      <c r="D154" s="487">
        <v>3000</v>
      </c>
      <c r="E154" s="539"/>
      <c r="F154" s="849">
        <f>D154*E154</f>
        <v>0</v>
      </c>
    </row>
    <row r="155" spans="1:6" x14ac:dyDescent="0.25">
      <c r="A155" s="486"/>
      <c r="B155" s="536"/>
      <c r="C155" s="508"/>
      <c r="D155" s="487"/>
      <c r="E155" s="461"/>
      <c r="F155" s="849"/>
    </row>
    <row r="156" spans="1:6" ht="13" x14ac:dyDescent="0.3">
      <c r="A156" s="486"/>
      <c r="B156" s="349"/>
      <c r="C156" s="487"/>
      <c r="D156" s="487"/>
      <c r="E156" s="461"/>
      <c r="F156" s="849"/>
    </row>
    <row r="157" spans="1:6" ht="39" x14ac:dyDescent="0.3">
      <c r="A157" s="486"/>
      <c r="B157" s="362" t="s">
        <v>33</v>
      </c>
      <c r="C157" s="487"/>
      <c r="D157" s="487"/>
      <c r="E157" s="461"/>
      <c r="F157" s="849"/>
    </row>
    <row r="158" spans="1:6" x14ac:dyDescent="0.25">
      <c r="A158" s="486"/>
      <c r="B158" s="457"/>
      <c r="C158" s="487"/>
      <c r="D158" s="487"/>
      <c r="E158" s="461"/>
      <c r="F158" s="849"/>
    </row>
    <row r="159" spans="1:6" ht="13" x14ac:dyDescent="0.3">
      <c r="A159" s="486"/>
      <c r="B159" s="349" t="s">
        <v>222</v>
      </c>
      <c r="C159" s="487"/>
      <c r="D159" s="487"/>
      <c r="E159" s="461"/>
      <c r="F159" s="849"/>
    </row>
    <row r="160" spans="1:6" ht="13" x14ac:dyDescent="0.3">
      <c r="A160" s="486"/>
      <c r="B160" s="349"/>
      <c r="C160" s="487"/>
      <c r="D160" s="487"/>
      <c r="E160" s="461"/>
      <c r="F160" s="849"/>
    </row>
    <row r="161" spans="1:9" x14ac:dyDescent="0.25">
      <c r="A161" s="486" t="s">
        <v>223</v>
      </c>
      <c r="B161" s="488" t="s">
        <v>224</v>
      </c>
      <c r="C161" s="487" t="s">
        <v>87</v>
      </c>
      <c r="D161" s="487">
        <v>150</v>
      </c>
      <c r="E161" s="461"/>
      <c r="F161" s="849">
        <f>D161*E161</f>
        <v>0</v>
      </c>
      <c r="I161" s="879"/>
    </row>
    <row r="162" spans="1:9" x14ac:dyDescent="0.25">
      <c r="A162" s="486"/>
      <c r="B162" s="488"/>
      <c r="C162" s="487"/>
      <c r="D162" s="487"/>
      <c r="E162" s="461"/>
      <c r="F162" s="849"/>
    </row>
    <row r="163" spans="1:9" ht="25" x14ac:dyDescent="0.25">
      <c r="A163" s="486"/>
      <c r="B163" s="339" t="s">
        <v>225</v>
      </c>
      <c r="C163" s="487"/>
      <c r="D163" s="487"/>
      <c r="E163" s="461"/>
      <c r="F163" s="849"/>
    </row>
    <row r="164" spans="1:9" x14ac:dyDescent="0.25">
      <c r="A164" s="486"/>
      <c r="B164" s="488"/>
      <c r="C164" s="487"/>
      <c r="D164" s="487"/>
      <c r="E164" s="461"/>
      <c r="F164" s="849"/>
    </row>
    <row r="165" spans="1:9" x14ac:dyDescent="0.25">
      <c r="A165" s="486" t="s">
        <v>638</v>
      </c>
      <c r="B165" s="488" t="s">
        <v>1258</v>
      </c>
      <c r="C165" s="487" t="s">
        <v>66</v>
      </c>
      <c r="D165" s="487">
        <v>330</v>
      </c>
      <c r="E165" s="461"/>
      <c r="F165" s="849">
        <f>D165*E165</f>
        <v>0</v>
      </c>
    </row>
    <row r="166" spans="1:9" x14ac:dyDescent="0.25">
      <c r="A166" s="486"/>
      <c r="B166" s="488"/>
      <c r="C166" s="487"/>
      <c r="D166" s="487"/>
      <c r="E166" s="461"/>
      <c r="F166" s="849"/>
    </row>
    <row r="167" spans="1:9" ht="37.5" x14ac:dyDescent="0.25">
      <c r="A167" s="486"/>
      <c r="B167" s="339" t="s">
        <v>227</v>
      </c>
      <c r="C167" s="487"/>
      <c r="D167" s="487"/>
      <c r="E167" s="461"/>
      <c r="F167" s="849"/>
    </row>
    <row r="168" spans="1:9" ht="13" x14ac:dyDescent="0.3">
      <c r="A168" s="361"/>
      <c r="B168" s="307"/>
      <c r="C168" s="307"/>
      <c r="D168" s="487"/>
      <c r="E168" s="461"/>
      <c r="F168" s="849"/>
    </row>
    <row r="169" spans="1:9" x14ac:dyDescent="0.25">
      <c r="A169" s="486" t="s">
        <v>639</v>
      </c>
      <c r="B169" s="488" t="s">
        <v>1258</v>
      </c>
      <c r="C169" s="487" t="s">
        <v>66</v>
      </c>
      <c r="D169" s="487">
        <v>988</v>
      </c>
      <c r="E169" s="461"/>
      <c r="F169" s="849">
        <f>D169*E169</f>
        <v>0</v>
      </c>
    </row>
    <row r="170" spans="1:9" x14ac:dyDescent="0.25">
      <c r="A170" s="486"/>
      <c r="B170" s="488"/>
      <c r="C170" s="487"/>
      <c r="D170" s="487"/>
      <c r="E170" s="533"/>
      <c r="F170" s="849"/>
    </row>
    <row r="171" spans="1:9" ht="13" thickBot="1" x14ac:dyDescent="0.3">
      <c r="A171" s="466"/>
      <c r="B171" s="467"/>
      <c r="C171" s="468"/>
      <c r="D171" s="468" t="s">
        <v>216</v>
      </c>
      <c r="E171" s="469"/>
      <c r="F171" s="842">
        <f>SUM(F140:F170)</f>
        <v>0</v>
      </c>
    </row>
    <row r="172" spans="1:9" x14ac:dyDescent="0.25">
      <c r="A172" s="474"/>
      <c r="B172" s="445"/>
      <c r="C172" s="448"/>
      <c r="D172" s="448"/>
      <c r="E172" s="475"/>
      <c r="F172" s="843"/>
    </row>
    <row r="173" spans="1:9" x14ac:dyDescent="0.25">
      <c r="A173" s="474"/>
      <c r="B173" s="445"/>
      <c r="C173" s="448"/>
      <c r="D173" s="448"/>
      <c r="E173" s="475"/>
      <c r="F173" s="843"/>
    </row>
    <row r="174" spans="1:9" ht="13.5" thickBot="1" x14ac:dyDescent="0.35">
      <c r="A174" s="15"/>
      <c r="B174" s="445"/>
      <c r="C174" s="448"/>
      <c r="D174" s="448"/>
      <c r="E174" s="445"/>
      <c r="F174" s="549"/>
    </row>
    <row r="175" spans="1:9" ht="26.5" thickBot="1" x14ac:dyDescent="0.3">
      <c r="A175" s="800" t="s">
        <v>72</v>
      </c>
      <c r="B175" s="801" t="s">
        <v>73</v>
      </c>
      <c r="C175" s="801" t="s">
        <v>74</v>
      </c>
      <c r="D175" s="801" t="s">
        <v>75</v>
      </c>
      <c r="E175" s="802" t="s">
        <v>1440</v>
      </c>
      <c r="F175" s="803" t="s">
        <v>1441</v>
      </c>
    </row>
    <row r="176" spans="1:9" ht="13" x14ac:dyDescent="0.3">
      <c r="A176" s="361"/>
      <c r="B176" s="307"/>
      <c r="C176" s="307"/>
      <c r="D176" s="307"/>
      <c r="E176" s="307"/>
      <c r="F176" s="845"/>
    </row>
    <row r="177" spans="1:6" ht="25" x14ac:dyDescent="0.25">
      <c r="A177" s="486"/>
      <c r="B177" s="339" t="s">
        <v>229</v>
      </c>
      <c r="C177" s="487"/>
      <c r="D177" s="487"/>
      <c r="E177" s="533"/>
      <c r="F177" s="849"/>
    </row>
    <row r="178" spans="1:6" x14ac:dyDescent="0.25">
      <c r="A178" s="486"/>
      <c r="B178" s="488"/>
      <c r="C178" s="487"/>
      <c r="D178" s="487"/>
      <c r="E178" s="533"/>
      <c r="F178" s="849"/>
    </row>
    <row r="179" spans="1:6" x14ac:dyDescent="0.25">
      <c r="A179" s="486" t="s">
        <v>640</v>
      </c>
      <c r="B179" s="488" t="s">
        <v>1258</v>
      </c>
      <c r="C179" s="487" t="s">
        <v>66</v>
      </c>
      <c r="D179" s="487">
        <v>10</v>
      </c>
      <c r="E179" s="461"/>
      <c r="F179" s="849">
        <f>D179*E179</f>
        <v>0</v>
      </c>
    </row>
    <row r="180" spans="1:6" x14ac:dyDescent="0.25">
      <c r="A180" s="486"/>
      <c r="B180" s="304"/>
      <c r="C180" s="487"/>
      <c r="D180" s="487"/>
      <c r="E180" s="461"/>
      <c r="F180" s="849"/>
    </row>
    <row r="181" spans="1:6" ht="13" x14ac:dyDescent="0.3">
      <c r="A181" s="486"/>
      <c r="B181" s="349" t="s">
        <v>110</v>
      </c>
      <c r="C181" s="487"/>
      <c r="D181" s="487"/>
      <c r="E181" s="461"/>
      <c r="F181" s="849"/>
    </row>
    <row r="182" spans="1:6" x14ac:dyDescent="0.25">
      <c r="A182" s="486"/>
      <c r="B182" s="488"/>
      <c r="C182" s="487"/>
      <c r="D182" s="487"/>
      <c r="E182" s="461"/>
      <c r="F182" s="849"/>
    </row>
    <row r="183" spans="1:6" ht="37.5" x14ac:dyDescent="0.25">
      <c r="A183" s="486"/>
      <c r="B183" s="339" t="s">
        <v>111</v>
      </c>
      <c r="C183" s="487"/>
      <c r="D183" s="487"/>
      <c r="E183" s="461"/>
      <c r="F183" s="849"/>
    </row>
    <row r="184" spans="1:6" x14ac:dyDescent="0.25">
      <c r="A184" s="486"/>
      <c r="B184" s="488"/>
      <c r="C184" s="487"/>
      <c r="D184" s="487"/>
      <c r="E184" s="461"/>
      <c r="F184" s="849"/>
    </row>
    <row r="185" spans="1:6" x14ac:dyDescent="0.25">
      <c r="A185" s="486" t="s">
        <v>641</v>
      </c>
      <c r="B185" s="488" t="s">
        <v>1258</v>
      </c>
      <c r="C185" s="487" t="s">
        <v>294</v>
      </c>
      <c r="D185" s="487">
        <v>14</v>
      </c>
      <c r="E185" s="461"/>
      <c r="F185" s="849">
        <f>D185*E185</f>
        <v>0</v>
      </c>
    </row>
    <row r="186" spans="1:6" ht="13" x14ac:dyDescent="0.3">
      <c r="A186" s="361"/>
      <c r="B186" s="307"/>
      <c r="C186" s="307"/>
      <c r="D186" s="307"/>
      <c r="E186" s="461"/>
      <c r="F186" s="849"/>
    </row>
    <row r="187" spans="1:6" ht="13" x14ac:dyDescent="0.3">
      <c r="A187" s="486"/>
      <c r="B187" s="349" t="s">
        <v>299</v>
      </c>
      <c r="C187" s="487"/>
      <c r="D187" s="487"/>
      <c r="E187" s="461"/>
      <c r="F187" s="849"/>
    </row>
    <row r="188" spans="1:6" x14ac:dyDescent="0.25">
      <c r="A188" s="486"/>
      <c r="B188" s="488"/>
      <c r="C188" s="487"/>
      <c r="D188" s="487"/>
      <c r="E188" s="461"/>
      <c r="F188" s="849"/>
    </row>
    <row r="189" spans="1:6" ht="37.5" x14ac:dyDescent="0.25">
      <c r="A189" s="486"/>
      <c r="B189" s="339" t="s">
        <v>643</v>
      </c>
      <c r="C189" s="487"/>
      <c r="D189" s="487"/>
      <c r="E189" s="461"/>
      <c r="F189" s="849"/>
    </row>
    <row r="190" spans="1:6" x14ac:dyDescent="0.25">
      <c r="A190" s="486"/>
      <c r="B190" s="488"/>
      <c r="C190" s="487"/>
      <c r="D190" s="487"/>
      <c r="E190" s="461"/>
      <c r="F190" s="849"/>
    </row>
    <row r="191" spans="1:6" x14ac:dyDescent="0.25">
      <c r="A191" s="486" t="s">
        <v>642</v>
      </c>
      <c r="B191" s="488" t="s">
        <v>1258</v>
      </c>
      <c r="C191" s="487" t="s">
        <v>294</v>
      </c>
      <c r="D191" s="487">
        <v>10</v>
      </c>
      <c r="E191" s="461"/>
      <c r="F191" s="849">
        <f>D191*E191</f>
        <v>0</v>
      </c>
    </row>
    <row r="192" spans="1:6" x14ac:dyDescent="0.25">
      <c r="A192" s="486"/>
      <c r="B192" s="339"/>
      <c r="C192" s="487"/>
      <c r="D192" s="487"/>
      <c r="E192" s="461"/>
      <c r="F192" s="849"/>
    </row>
    <row r="193" spans="1:6" ht="13" x14ac:dyDescent="0.3">
      <c r="A193" s="453"/>
      <c r="B193" s="349" t="s">
        <v>716</v>
      </c>
      <c r="C193" s="458"/>
      <c r="D193" s="458"/>
      <c r="E193" s="461"/>
      <c r="F193" s="849"/>
    </row>
    <row r="194" spans="1:6" x14ac:dyDescent="0.25">
      <c r="A194" s="453"/>
      <c r="B194" s="454"/>
      <c r="C194" s="458"/>
      <c r="D194" s="458"/>
      <c r="E194" s="461"/>
      <c r="F194" s="849"/>
    </row>
    <row r="195" spans="1:6" ht="76.5" customHeight="1" x14ac:dyDescent="0.25">
      <c r="A195" s="510" t="s">
        <v>1134</v>
      </c>
      <c r="B195" s="457" t="s">
        <v>1451</v>
      </c>
      <c r="C195" s="487" t="s">
        <v>1103</v>
      </c>
      <c r="D195" s="487">
        <v>1</v>
      </c>
      <c r="E195" s="539"/>
      <c r="F195" s="849">
        <f>D195*E195</f>
        <v>0</v>
      </c>
    </row>
    <row r="196" spans="1:6" x14ac:dyDescent="0.25">
      <c r="A196" s="453"/>
      <c r="B196" s="454"/>
      <c r="C196" s="458"/>
      <c r="D196" s="458"/>
      <c r="E196" s="479"/>
      <c r="F196" s="849"/>
    </row>
    <row r="197" spans="1:6" x14ac:dyDescent="0.25">
      <c r="A197" s="453"/>
      <c r="B197" s="454"/>
      <c r="C197" s="458"/>
      <c r="D197" s="458"/>
      <c r="E197" s="479"/>
      <c r="F197" s="849"/>
    </row>
    <row r="198" spans="1:6" x14ac:dyDescent="0.25">
      <c r="A198" s="453"/>
      <c r="B198" s="454"/>
      <c r="C198" s="458"/>
      <c r="D198" s="458"/>
      <c r="E198" s="479"/>
      <c r="F198" s="849"/>
    </row>
    <row r="199" spans="1:6" x14ac:dyDescent="0.25">
      <c r="A199" s="453"/>
      <c r="B199" s="454"/>
      <c r="C199" s="458"/>
      <c r="D199" s="458"/>
      <c r="E199" s="479"/>
      <c r="F199" s="849"/>
    </row>
    <row r="200" spans="1:6" x14ac:dyDescent="0.25">
      <c r="A200" s="453"/>
      <c r="B200" s="454"/>
      <c r="C200" s="458"/>
      <c r="D200" s="458"/>
      <c r="E200" s="479"/>
      <c r="F200" s="849"/>
    </row>
    <row r="201" spans="1:6" x14ac:dyDescent="0.25">
      <c r="A201" s="453"/>
      <c r="B201" s="454"/>
      <c r="C201" s="458"/>
      <c r="D201" s="458"/>
      <c r="E201" s="479"/>
      <c r="F201" s="849"/>
    </row>
    <row r="202" spans="1:6" x14ac:dyDescent="0.25">
      <c r="A202" s="453"/>
      <c r="B202" s="454"/>
      <c r="C202" s="458"/>
      <c r="D202" s="458"/>
      <c r="E202" s="479"/>
      <c r="F202" s="849"/>
    </row>
    <row r="203" spans="1:6" x14ac:dyDescent="0.25">
      <c r="A203" s="486"/>
      <c r="B203" s="488"/>
      <c r="C203" s="487"/>
      <c r="D203" s="487"/>
      <c r="E203" s="533"/>
      <c r="F203" s="849"/>
    </row>
    <row r="204" spans="1:6" ht="13" x14ac:dyDescent="0.3">
      <c r="A204" s="361"/>
      <c r="B204" s="339"/>
      <c r="C204" s="307"/>
      <c r="D204" s="307"/>
      <c r="E204" s="307"/>
      <c r="F204" s="849"/>
    </row>
    <row r="205" spans="1:6" x14ac:dyDescent="0.25">
      <c r="A205" s="486"/>
      <c r="B205" s="488"/>
      <c r="C205" s="487"/>
      <c r="D205" s="487"/>
      <c r="E205" s="533"/>
      <c r="F205" s="849"/>
    </row>
    <row r="206" spans="1:6" ht="13" thickBot="1" x14ac:dyDescent="0.3">
      <c r="A206" s="466"/>
      <c r="B206" s="467"/>
      <c r="C206" s="468"/>
      <c r="D206" s="468" t="s">
        <v>216</v>
      </c>
      <c r="E206" s="469"/>
      <c r="F206" s="842">
        <f>SUM(F179:F205)</f>
        <v>0</v>
      </c>
    </row>
    <row r="207" spans="1:6" x14ac:dyDescent="0.25">
      <c r="A207" s="474"/>
      <c r="B207" s="445"/>
      <c r="C207" s="448"/>
      <c r="D207" s="448"/>
      <c r="E207" s="475"/>
      <c r="F207" s="843"/>
    </row>
    <row r="208" spans="1:6" x14ac:dyDescent="0.25">
      <c r="A208" s="474"/>
      <c r="B208" s="445"/>
      <c r="C208" s="448"/>
      <c r="D208" s="448"/>
      <c r="E208" s="475"/>
      <c r="F208" s="843"/>
    </row>
    <row r="209" spans="1:6" ht="13.5" thickBot="1" x14ac:dyDescent="0.35">
      <c r="A209" s="444"/>
      <c r="B209" s="445"/>
      <c r="C209" s="448"/>
      <c r="D209" s="448"/>
      <c r="E209" s="449"/>
      <c r="F209" s="549"/>
    </row>
    <row r="210" spans="1:6" ht="26.5" thickBot="1" x14ac:dyDescent="0.3">
      <c r="A210" s="800" t="s">
        <v>72</v>
      </c>
      <c r="B210" s="801" t="s">
        <v>73</v>
      </c>
      <c r="C210" s="801" t="s">
        <v>74</v>
      </c>
      <c r="D210" s="801" t="s">
        <v>75</v>
      </c>
      <c r="E210" s="802" t="s">
        <v>1440</v>
      </c>
      <c r="F210" s="803" t="s">
        <v>1441</v>
      </c>
    </row>
    <row r="211" spans="1:6" x14ac:dyDescent="0.25">
      <c r="A211" s="453"/>
      <c r="B211" s="454"/>
      <c r="C211" s="454"/>
      <c r="D211" s="454"/>
      <c r="E211" s="455"/>
      <c r="F211" s="840"/>
    </row>
    <row r="212" spans="1:6" ht="13" x14ac:dyDescent="0.25">
      <c r="A212" s="453"/>
      <c r="B212" s="311" t="s">
        <v>88</v>
      </c>
      <c r="C212" s="454"/>
      <c r="D212" s="454"/>
      <c r="E212" s="455"/>
      <c r="F212" s="840"/>
    </row>
    <row r="213" spans="1:6" x14ac:dyDescent="0.25">
      <c r="A213" s="453"/>
      <c r="B213" s="454"/>
      <c r="C213" s="454"/>
      <c r="D213" s="454"/>
      <c r="E213" s="455"/>
      <c r="F213" s="840"/>
    </row>
    <row r="214" spans="1:6" x14ac:dyDescent="0.25">
      <c r="A214" s="453"/>
      <c r="B214" s="454" t="s">
        <v>245</v>
      </c>
      <c r="C214" s="454"/>
      <c r="D214" s="454"/>
      <c r="E214" s="459"/>
      <c r="F214" s="840">
        <f>F55</f>
        <v>0</v>
      </c>
    </row>
    <row r="215" spans="1:6" x14ac:dyDescent="0.25">
      <c r="A215" s="453"/>
      <c r="B215" s="454"/>
      <c r="C215" s="454"/>
      <c r="D215" s="454"/>
      <c r="E215" s="455"/>
      <c r="F215" s="840"/>
    </row>
    <row r="216" spans="1:6" x14ac:dyDescent="0.25">
      <c r="A216" s="453"/>
      <c r="B216" s="454" t="s">
        <v>15</v>
      </c>
      <c r="C216" s="454"/>
      <c r="D216" s="454"/>
      <c r="E216" s="455"/>
      <c r="F216" s="840">
        <f>F87</f>
        <v>0</v>
      </c>
    </row>
    <row r="217" spans="1:6" ht="13" x14ac:dyDescent="0.25">
      <c r="A217" s="453"/>
      <c r="B217" s="295"/>
      <c r="C217" s="454"/>
      <c r="D217" s="454"/>
      <c r="E217" s="455"/>
      <c r="F217" s="840"/>
    </row>
    <row r="218" spans="1:6" x14ac:dyDescent="0.25">
      <c r="A218" s="453"/>
      <c r="B218" s="454" t="s">
        <v>16</v>
      </c>
      <c r="C218" s="454"/>
      <c r="D218" s="454"/>
      <c r="E218" s="455"/>
      <c r="F218" s="840">
        <f>F130</f>
        <v>0</v>
      </c>
    </row>
    <row r="219" spans="1:6" x14ac:dyDescent="0.25">
      <c r="A219" s="453"/>
      <c r="B219" s="304"/>
      <c r="C219" s="454"/>
      <c r="D219" s="454"/>
      <c r="E219" s="455"/>
      <c r="F219" s="840"/>
    </row>
    <row r="220" spans="1:6" x14ac:dyDescent="0.25">
      <c r="A220" s="453"/>
      <c r="B220" s="454" t="s">
        <v>17</v>
      </c>
      <c r="C220" s="454"/>
      <c r="D220" s="454"/>
      <c r="E220" s="455"/>
      <c r="F220" s="840">
        <f>F171</f>
        <v>0</v>
      </c>
    </row>
    <row r="221" spans="1:6" x14ac:dyDescent="0.25">
      <c r="A221" s="453"/>
      <c r="B221" s="454"/>
      <c r="C221" s="454"/>
      <c r="D221" s="454"/>
      <c r="E221" s="455"/>
      <c r="F221" s="840"/>
    </row>
    <row r="222" spans="1:6" x14ac:dyDescent="0.25">
      <c r="A222" s="453"/>
      <c r="B222" s="454" t="s">
        <v>10</v>
      </c>
      <c r="C222" s="454"/>
      <c r="D222" s="454"/>
      <c r="E222" s="455"/>
      <c r="F222" s="840">
        <f>F206</f>
        <v>0</v>
      </c>
    </row>
    <row r="223" spans="1:6" x14ac:dyDescent="0.25">
      <c r="A223" s="453"/>
      <c r="B223" s="304"/>
      <c r="C223" s="454"/>
      <c r="D223" s="454"/>
      <c r="E223" s="455"/>
      <c r="F223" s="840"/>
    </row>
    <row r="224" spans="1:6" x14ac:dyDescent="0.25">
      <c r="A224" s="453"/>
      <c r="B224" s="454"/>
      <c r="C224" s="454"/>
      <c r="D224" s="454"/>
      <c r="E224" s="455"/>
      <c r="F224" s="840"/>
    </row>
    <row r="225" spans="1:6" x14ac:dyDescent="0.25">
      <c r="A225" s="453"/>
      <c r="B225" s="454"/>
      <c r="C225" s="454"/>
      <c r="D225" s="473"/>
      <c r="E225" s="455"/>
      <c r="F225" s="840"/>
    </row>
    <row r="226" spans="1:6" x14ac:dyDescent="0.25">
      <c r="A226" s="453"/>
      <c r="B226" s="454"/>
      <c r="C226" s="454"/>
      <c r="D226" s="454"/>
      <c r="E226" s="455"/>
      <c r="F226" s="840"/>
    </row>
    <row r="227" spans="1:6" ht="13" x14ac:dyDescent="0.25">
      <c r="A227" s="453"/>
      <c r="B227" s="295"/>
      <c r="C227" s="454"/>
      <c r="D227" s="454"/>
      <c r="E227" s="455"/>
      <c r="F227" s="840"/>
    </row>
    <row r="228" spans="1:6" x14ac:dyDescent="0.25">
      <c r="A228" s="453"/>
      <c r="B228" s="454"/>
      <c r="C228" s="454"/>
      <c r="D228" s="454"/>
      <c r="E228" s="455"/>
      <c r="F228" s="840"/>
    </row>
    <row r="229" spans="1:6" x14ac:dyDescent="0.25">
      <c r="A229" s="453"/>
      <c r="B229" s="304"/>
      <c r="C229" s="454"/>
      <c r="D229" s="454"/>
      <c r="E229" s="455"/>
      <c r="F229" s="840"/>
    </row>
    <row r="230" spans="1:6" x14ac:dyDescent="0.25">
      <c r="A230" s="453"/>
      <c r="B230" s="454"/>
      <c r="C230" s="454"/>
      <c r="D230" s="454"/>
      <c r="E230" s="455"/>
      <c r="F230" s="840"/>
    </row>
    <row r="231" spans="1:6" x14ac:dyDescent="0.25">
      <c r="A231" s="453"/>
      <c r="B231" s="454"/>
      <c r="C231" s="454"/>
      <c r="D231" s="473"/>
      <c r="E231" s="455"/>
      <c r="F231" s="840"/>
    </row>
    <row r="232" spans="1:6" x14ac:dyDescent="0.25">
      <c r="A232" s="453"/>
      <c r="B232" s="454"/>
      <c r="C232" s="454"/>
      <c r="D232" s="454"/>
      <c r="E232" s="455"/>
      <c r="F232" s="840"/>
    </row>
    <row r="233" spans="1:6" ht="13" x14ac:dyDescent="0.25">
      <c r="A233" s="453"/>
      <c r="B233" s="311"/>
      <c r="C233" s="454"/>
      <c r="D233" s="454"/>
      <c r="E233" s="455"/>
      <c r="F233" s="840"/>
    </row>
    <row r="234" spans="1:6" x14ac:dyDescent="0.25">
      <c r="A234" s="453"/>
      <c r="B234" s="463"/>
      <c r="C234" s="454"/>
      <c r="D234" s="454"/>
      <c r="E234" s="455"/>
      <c r="F234" s="840"/>
    </row>
    <row r="235" spans="1:6" ht="13" x14ac:dyDescent="0.25">
      <c r="A235" s="453"/>
      <c r="B235" s="311"/>
      <c r="C235" s="454"/>
      <c r="D235" s="454"/>
      <c r="E235" s="455"/>
      <c r="F235" s="840"/>
    </row>
    <row r="236" spans="1:6" x14ac:dyDescent="0.25">
      <c r="A236" s="453"/>
      <c r="B236" s="463"/>
      <c r="C236" s="454"/>
      <c r="D236" s="454"/>
      <c r="E236" s="455"/>
      <c r="F236" s="840"/>
    </row>
    <row r="237" spans="1:6" ht="13" x14ac:dyDescent="0.25">
      <c r="A237" s="453"/>
      <c r="B237" s="311"/>
      <c r="C237" s="454"/>
      <c r="D237" s="454"/>
      <c r="E237" s="455"/>
      <c r="F237" s="840"/>
    </row>
    <row r="238" spans="1:6" ht="13" x14ac:dyDescent="0.25">
      <c r="A238" s="453"/>
      <c r="B238" s="311"/>
      <c r="C238" s="454"/>
      <c r="D238" s="454"/>
      <c r="E238" s="455"/>
      <c r="F238" s="840"/>
    </row>
    <row r="239" spans="1:6" ht="13" x14ac:dyDescent="0.25">
      <c r="A239" s="453"/>
      <c r="B239" s="311"/>
      <c r="C239" s="454"/>
      <c r="D239" s="454"/>
      <c r="E239" s="455"/>
      <c r="F239" s="840"/>
    </row>
    <row r="240" spans="1:6" x14ac:dyDescent="0.25">
      <c r="A240" s="453"/>
      <c r="B240" s="304"/>
      <c r="C240" s="454"/>
      <c r="D240" s="454"/>
      <c r="E240" s="455"/>
      <c r="F240" s="840"/>
    </row>
    <row r="241" spans="1:6" x14ac:dyDescent="0.25">
      <c r="A241" s="453"/>
      <c r="B241" s="463"/>
      <c r="C241" s="454"/>
      <c r="D241" s="454"/>
      <c r="E241" s="455"/>
      <c r="F241" s="840"/>
    </row>
    <row r="242" spans="1:6" x14ac:dyDescent="0.25">
      <c r="A242" s="453"/>
      <c r="B242" s="463"/>
      <c r="C242" s="454"/>
      <c r="D242" s="454"/>
      <c r="E242" s="455"/>
      <c r="F242" s="840"/>
    </row>
    <row r="243" spans="1:6" x14ac:dyDescent="0.25">
      <c r="A243" s="453"/>
      <c r="B243" s="463"/>
      <c r="C243" s="454"/>
      <c r="D243" s="454"/>
      <c r="E243" s="455"/>
      <c r="F243" s="840"/>
    </row>
    <row r="244" spans="1:6" x14ac:dyDescent="0.25">
      <c r="A244" s="453"/>
      <c r="B244" s="463"/>
      <c r="C244" s="454"/>
      <c r="D244" s="454"/>
      <c r="E244" s="455"/>
      <c r="F244" s="840"/>
    </row>
    <row r="245" spans="1:6" x14ac:dyDescent="0.25">
      <c r="A245" s="453"/>
      <c r="B245" s="463"/>
      <c r="C245" s="454"/>
      <c r="D245" s="454"/>
      <c r="E245" s="455"/>
      <c r="F245" s="840"/>
    </row>
    <row r="246" spans="1:6" x14ac:dyDescent="0.25">
      <c r="A246" s="453"/>
      <c r="B246" s="463"/>
      <c r="C246" s="454"/>
      <c r="D246" s="454"/>
      <c r="E246" s="455"/>
      <c r="F246" s="840"/>
    </row>
    <row r="247" spans="1:6" x14ac:dyDescent="0.25">
      <c r="A247" s="453"/>
      <c r="B247" s="463"/>
      <c r="C247" s="454"/>
      <c r="D247" s="454"/>
      <c r="E247" s="455"/>
      <c r="F247" s="840"/>
    </row>
    <row r="248" spans="1:6" x14ac:dyDescent="0.25">
      <c r="A248" s="453"/>
      <c r="B248" s="463"/>
      <c r="C248" s="454"/>
      <c r="D248" s="454"/>
      <c r="E248" s="455"/>
      <c r="F248" s="840"/>
    </row>
    <row r="249" spans="1:6" ht="13" x14ac:dyDescent="0.3">
      <c r="A249" s="306"/>
      <c r="B249" s="307"/>
      <c r="C249" s="307"/>
      <c r="D249" s="307"/>
      <c r="E249" s="499"/>
      <c r="F249" s="845"/>
    </row>
    <row r="250" spans="1:6" ht="13" x14ac:dyDescent="0.25">
      <c r="A250" s="453"/>
      <c r="B250" s="311"/>
      <c r="C250" s="454"/>
      <c r="D250" s="454"/>
      <c r="E250" s="455"/>
      <c r="F250" s="840"/>
    </row>
    <row r="251" spans="1:6" x14ac:dyDescent="0.25">
      <c r="A251" s="453"/>
      <c r="B251" s="463"/>
      <c r="C251" s="454"/>
      <c r="D251" s="454"/>
      <c r="E251" s="455"/>
      <c r="F251" s="840"/>
    </row>
    <row r="252" spans="1:6" x14ac:dyDescent="0.25">
      <c r="A252" s="453"/>
      <c r="B252" s="304"/>
      <c r="C252" s="454"/>
      <c r="D252" s="454"/>
      <c r="E252" s="455"/>
      <c r="F252" s="840"/>
    </row>
    <row r="253" spans="1:6" x14ac:dyDescent="0.25">
      <c r="A253" s="453"/>
      <c r="B253" s="463"/>
      <c r="C253" s="454"/>
      <c r="D253" s="454"/>
      <c r="E253" s="455"/>
      <c r="F253" s="840"/>
    </row>
    <row r="254" spans="1:6" x14ac:dyDescent="0.25">
      <c r="A254" s="453"/>
      <c r="B254" s="463"/>
      <c r="C254" s="454"/>
      <c r="D254" s="454"/>
      <c r="E254" s="455"/>
      <c r="F254" s="840"/>
    </row>
    <row r="255" spans="1:6" x14ac:dyDescent="0.25">
      <c r="A255" s="453"/>
      <c r="B255" s="463"/>
      <c r="C255" s="454"/>
      <c r="D255" s="454"/>
      <c r="E255" s="455"/>
      <c r="F255" s="840"/>
    </row>
    <row r="256" spans="1:6" x14ac:dyDescent="0.25">
      <c r="A256" s="510"/>
      <c r="B256" s="488"/>
      <c r="C256" s="487"/>
      <c r="D256" s="487"/>
      <c r="E256" s="511"/>
      <c r="F256" s="841"/>
    </row>
    <row r="257" spans="1:6" ht="13" thickBot="1" x14ac:dyDescent="0.3">
      <c r="A257" s="466"/>
      <c r="B257" s="467"/>
      <c r="C257" s="468"/>
      <c r="D257" s="468" t="s">
        <v>89</v>
      </c>
      <c r="E257" s="469"/>
      <c r="F257" s="842">
        <f>SUM(F214:F256)</f>
        <v>0</v>
      </c>
    </row>
    <row r="258" spans="1:6" x14ac:dyDescent="0.25">
      <c r="F258" s="697"/>
    </row>
    <row r="259" spans="1:6" x14ac:dyDescent="0.25">
      <c r="F259" s="697"/>
    </row>
    <row r="260" spans="1:6" x14ac:dyDescent="0.25">
      <c r="F260" s="697"/>
    </row>
    <row r="261" spans="1:6" x14ac:dyDescent="0.25">
      <c r="F261" s="697"/>
    </row>
    <row r="262" spans="1:6" x14ac:dyDescent="0.25">
      <c r="F262" s="697"/>
    </row>
    <row r="263" spans="1:6" x14ac:dyDescent="0.25">
      <c r="F263" s="697"/>
    </row>
    <row r="264" spans="1:6" x14ac:dyDescent="0.25">
      <c r="F264" s="697"/>
    </row>
    <row r="265" spans="1:6" x14ac:dyDescent="0.25">
      <c r="F265" s="697"/>
    </row>
    <row r="266" spans="1:6" x14ac:dyDescent="0.25">
      <c r="F266" s="697"/>
    </row>
    <row r="267" spans="1:6" x14ac:dyDescent="0.25">
      <c r="F267" s="697"/>
    </row>
    <row r="268" spans="1:6" x14ac:dyDescent="0.25">
      <c r="F268" s="697"/>
    </row>
    <row r="269" spans="1:6" x14ac:dyDescent="0.25">
      <c r="F269" s="697"/>
    </row>
    <row r="270" spans="1:6" x14ac:dyDescent="0.25">
      <c r="F270" s="697"/>
    </row>
    <row r="271" spans="1:6" x14ac:dyDescent="0.25">
      <c r="F271" s="697"/>
    </row>
    <row r="272" spans="1:6" x14ac:dyDescent="0.25">
      <c r="F272" s="697"/>
    </row>
    <row r="273" spans="6:6" x14ac:dyDescent="0.25">
      <c r="F273" s="697"/>
    </row>
    <row r="274" spans="6:6" x14ac:dyDescent="0.25">
      <c r="F274" s="697"/>
    </row>
    <row r="275" spans="6:6" x14ac:dyDescent="0.25">
      <c r="F275" s="697"/>
    </row>
    <row r="276" spans="6:6" x14ac:dyDescent="0.25">
      <c r="F276" s="697"/>
    </row>
    <row r="277" spans="6:6" x14ac:dyDescent="0.25">
      <c r="F277" s="697"/>
    </row>
    <row r="278" spans="6:6" x14ac:dyDescent="0.25">
      <c r="F278" s="697"/>
    </row>
    <row r="279" spans="6:6" x14ac:dyDescent="0.25">
      <c r="F279" s="697"/>
    </row>
    <row r="280" spans="6:6" x14ac:dyDescent="0.25">
      <c r="F280" s="697"/>
    </row>
    <row r="281" spans="6:6" x14ac:dyDescent="0.25">
      <c r="F281" s="697"/>
    </row>
    <row r="282" spans="6:6" x14ac:dyDescent="0.25">
      <c r="F282" s="697"/>
    </row>
    <row r="283" spans="6:6" x14ac:dyDescent="0.25">
      <c r="F283" s="697"/>
    </row>
    <row r="284" spans="6:6" x14ac:dyDescent="0.25">
      <c r="F284" s="697"/>
    </row>
    <row r="285" spans="6:6" x14ac:dyDescent="0.25">
      <c r="F285" s="697"/>
    </row>
    <row r="286" spans="6:6" x14ac:dyDescent="0.25">
      <c r="F286" s="697"/>
    </row>
    <row r="287" spans="6:6" x14ac:dyDescent="0.25">
      <c r="F287" s="697"/>
    </row>
    <row r="288" spans="6:6" x14ac:dyDescent="0.25">
      <c r="F288" s="697"/>
    </row>
    <row r="289" spans="6:6" x14ac:dyDescent="0.25">
      <c r="F289" s="697"/>
    </row>
    <row r="290" spans="6:6" x14ac:dyDescent="0.25">
      <c r="F290" s="697"/>
    </row>
    <row r="291" spans="6:6" x14ac:dyDescent="0.25">
      <c r="F291" s="697"/>
    </row>
    <row r="292" spans="6:6" x14ac:dyDescent="0.25">
      <c r="F292" s="697"/>
    </row>
    <row r="293" spans="6:6" x14ac:dyDescent="0.25">
      <c r="F293" s="697"/>
    </row>
    <row r="294" spans="6:6" x14ac:dyDescent="0.25">
      <c r="F294" s="697"/>
    </row>
    <row r="295" spans="6:6" x14ac:dyDescent="0.25">
      <c r="F295" s="697"/>
    </row>
    <row r="296" spans="6:6" x14ac:dyDescent="0.25">
      <c r="F296" s="697"/>
    </row>
    <row r="297" spans="6:6" x14ac:dyDescent="0.25">
      <c r="F297" s="697"/>
    </row>
  </sheetData>
  <mergeCells count="2">
    <mergeCell ref="A1:F1"/>
    <mergeCell ref="A2:F2"/>
  </mergeCells>
  <pageMargins left="0.74803149606299213" right="0.74803149606299213" top="0.98425196850393704" bottom="0.98425196850393704" header="0.51181102362204722" footer="0.51181102362204722"/>
  <pageSetup paperSize="9" scale="68" orientation="portrait" r:id="rId1"/>
  <headerFooter alignWithMargins="0">
    <oddFooter>Page &amp;P of &amp;N</oddFooter>
  </headerFooter>
  <rowBreaks count="5" manualBreakCount="5">
    <brk id="55" max="16383" man="1"/>
    <brk id="87" max="16383" man="1"/>
    <brk id="130" max="16383" man="1"/>
    <brk id="171" max="16383" man="1"/>
    <brk id="2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topLeftCell="A13" zoomScaleNormal="100" zoomScaleSheetLayoutView="100" workbookViewId="0">
      <selection activeCell="G50" sqref="G50"/>
    </sheetView>
  </sheetViews>
  <sheetFormatPr defaultRowHeight="12.5" x14ac:dyDescent="0.25"/>
  <cols>
    <col min="1" max="1" width="10.08984375" style="16" customWidth="1"/>
    <col min="2" max="2" width="59.36328125" customWidth="1"/>
    <col min="3" max="4" width="17.453125" customWidth="1"/>
    <col min="5" max="5" width="14.08984375" customWidth="1"/>
    <col min="6" max="6" width="11.08984375" customWidth="1"/>
    <col min="7" max="7" width="19" customWidth="1"/>
    <col min="8" max="8" width="21.08984375" customWidth="1"/>
    <col min="9" max="9" width="15.6328125" customWidth="1"/>
    <col min="10" max="10" width="15.90625" customWidth="1"/>
  </cols>
  <sheetData>
    <row r="1" spans="1:6" ht="13" x14ac:dyDescent="0.25">
      <c r="A1" s="1139" t="s">
        <v>289</v>
      </c>
      <c r="B1" s="1139"/>
      <c r="C1" s="1139"/>
      <c r="D1" s="672"/>
      <c r="E1" s="1"/>
      <c r="F1" s="1"/>
    </row>
    <row r="2" spans="1:6" ht="13" x14ac:dyDescent="0.25">
      <c r="A2" s="1139" t="s">
        <v>972</v>
      </c>
      <c r="B2" s="1139"/>
      <c r="C2" s="1139"/>
      <c r="D2" s="672"/>
      <c r="E2" s="21"/>
      <c r="F2" s="21"/>
    </row>
    <row r="3" spans="1:6" ht="13" x14ac:dyDescent="0.25">
      <c r="A3" s="1139"/>
      <c r="B3" s="1139"/>
      <c r="C3" s="1139"/>
      <c r="D3" s="672"/>
      <c r="E3" s="21"/>
      <c r="F3" s="21"/>
    </row>
    <row r="4" spans="1:6" ht="13" x14ac:dyDescent="0.3">
      <c r="A4" s="1142" t="s">
        <v>1792</v>
      </c>
      <c r="B4" s="1142"/>
      <c r="C4" s="1142"/>
      <c r="D4" s="515"/>
      <c r="E4" s="1"/>
      <c r="F4" s="1"/>
    </row>
    <row r="5" spans="1:6" ht="13" x14ac:dyDescent="0.3">
      <c r="A5" s="515"/>
      <c r="B5" s="15"/>
      <c r="C5" s="445"/>
      <c r="D5" s="445"/>
      <c r="E5" s="1"/>
      <c r="F5" s="1"/>
    </row>
    <row r="6" spans="1:6" ht="13.5" thickBot="1" x14ac:dyDescent="0.35">
      <c r="A6" s="1142" t="s">
        <v>202</v>
      </c>
      <c r="B6" s="1142"/>
      <c r="C6" s="1142"/>
      <c r="D6" s="515"/>
      <c r="E6" s="1"/>
      <c r="F6" s="1"/>
    </row>
    <row r="7" spans="1:6" s="633" customFormat="1" ht="26.5" thickBot="1" x14ac:dyDescent="0.3">
      <c r="A7" s="895" t="s">
        <v>203</v>
      </c>
      <c r="B7" s="599" t="s">
        <v>73</v>
      </c>
      <c r="C7" s="896" t="s">
        <v>1790</v>
      </c>
      <c r="D7" s="1080"/>
      <c r="E7" s="897"/>
      <c r="F7" s="897"/>
    </row>
    <row r="8" spans="1:6" ht="13" x14ac:dyDescent="0.25">
      <c r="A8" s="1091"/>
      <c r="B8" s="762" t="s">
        <v>204</v>
      </c>
      <c r="C8" s="1092"/>
      <c r="D8" s="549"/>
      <c r="E8" s="1"/>
      <c r="F8" s="1"/>
    </row>
    <row r="9" spans="1:6" x14ac:dyDescent="0.25">
      <c r="A9" s="1093">
        <v>1</v>
      </c>
      <c r="B9" s="872" t="s">
        <v>205</v>
      </c>
      <c r="C9" s="1090">
        <f>'1.0 General Items'!F144</f>
        <v>140000000</v>
      </c>
      <c r="D9" s="1081"/>
      <c r="E9" s="1"/>
      <c r="F9" s="1"/>
    </row>
    <row r="10" spans="1:6" x14ac:dyDescent="0.25">
      <c r="A10" s="1093">
        <v>2</v>
      </c>
      <c r="B10" s="871" t="s">
        <v>206</v>
      </c>
      <c r="C10" s="1094">
        <f>'2.0 DayWorks'!F140</f>
        <v>0</v>
      </c>
      <c r="D10" s="1082"/>
      <c r="E10" s="1"/>
      <c r="F10" s="1"/>
    </row>
    <row r="11" spans="1:6" x14ac:dyDescent="0.25">
      <c r="A11" s="1093">
        <v>3</v>
      </c>
      <c r="B11" s="872" t="s">
        <v>1232</v>
      </c>
      <c r="C11" s="1095">
        <f>'3-Method related charges'!F105</f>
        <v>0</v>
      </c>
      <c r="D11" s="1083"/>
      <c r="E11" s="1"/>
      <c r="F11" s="1"/>
    </row>
    <row r="12" spans="1:6" ht="13" x14ac:dyDescent="0.25">
      <c r="A12" s="1096"/>
      <c r="B12" s="447" t="s">
        <v>210</v>
      </c>
      <c r="C12" s="1095"/>
      <c r="D12" s="1083"/>
      <c r="E12" s="1"/>
      <c r="F12" s="1"/>
    </row>
    <row r="13" spans="1:6" ht="13" x14ac:dyDescent="0.25">
      <c r="A13" s="1096"/>
      <c r="B13" s="447" t="s">
        <v>1457</v>
      </c>
      <c r="C13" s="1095"/>
      <c r="D13" s="1083"/>
      <c r="E13" s="1"/>
      <c r="F13" s="1"/>
    </row>
    <row r="14" spans="1:6" x14ac:dyDescent="0.25">
      <c r="A14" s="1093">
        <v>4</v>
      </c>
      <c r="B14" s="869" t="s">
        <v>207</v>
      </c>
      <c r="C14" s="1097">
        <f>'4.0 Raw Water Intake'!F185</f>
        <v>0</v>
      </c>
      <c r="D14" s="1084"/>
      <c r="E14" s="1"/>
      <c r="F14" s="1"/>
    </row>
    <row r="15" spans="1:6" x14ac:dyDescent="0.25">
      <c r="A15" s="1093">
        <v>5</v>
      </c>
      <c r="B15" s="870" t="s">
        <v>242</v>
      </c>
      <c r="C15" s="1097">
        <f>'5.0 Raw water mains'!F183</f>
        <v>0</v>
      </c>
      <c r="D15" s="1084"/>
      <c r="E15" s="1"/>
      <c r="F15" s="1"/>
    </row>
    <row r="16" spans="1:6" ht="13" x14ac:dyDescent="0.25">
      <c r="A16" s="1093">
        <v>6</v>
      </c>
      <c r="B16" s="674" t="s">
        <v>1431</v>
      </c>
      <c r="C16" s="1097"/>
      <c r="D16" s="1084"/>
      <c r="E16" s="1"/>
      <c r="F16" s="1"/>
    </row>
    <row r="17" spans="1:11" x14ac:dyDescent="0.25">
      <c r="A17" s="1098">
        <v>6.1</v>
      </c>
      <c r="B17" s="869" t="s">
        <v>209</v>
      </c>
      <c r="C17" s="1097">
        <f>'6.1 Treatment Plant Site Works'!F314</f>
        <v>0</v>
      </c>
      <c r="D17" s="1084"/>
      <c r="E17" s="1"/>
      <c r="F17" s="1"/>
    </row>
    <row r="18" spans="1:11" x14ac:dyDescent="0.25">
      <c r="A18" s="1098">
        <v>6.2</v>
      </c>
      <c r="B18" s="869" t="s">
        <v>1243</v>
      </c>
      <c r="C18" s="1097">
        <f>'6.2-Aerator'!F218</f>
        <v>0</v>
      </c>
      <c r="D18" s="1084"/>
      <c r="E18" s="1"/>
      <c r="F18" s="1"/>
    </row>
    <row r="19" spans="1:11" x14ac:dyDescent="0.25">
      <c r="A19" s="1098">
        <v>6.3</v>
      </c>
      <c r="B19" s="869" t="s">
        <v>300</v>
      </c>
      <c r="C19" s="1097">
        <f>'6.3-Flocculators 2No'!F263</f>
        <v>0</v>
      </c>
      <c r="D19" s="1084"/>
      <c r="E19" s="1"/>
      <c r="F19" s="1"/>
    </row>
    <row r="20" spans="1:11" x14ac:dyDescent="0.25">
      <c r="A20" s="1098">
        <v>6.4</v>
      </c>
      <c r="B20" s="869" t="s">
        <v>677</v>
      </c>
      <c r="C20" s="1097">
        <f>'6.4-Clarifiers'!F238</f>
        <v>0</v>
      </c>
      <c r="D20" s="1084"/>
      <c r="E20" s="1"/>
      <c r="F20" s="1"/>
    </row>
    <row r="21" spans="1:11" x14ac:dyDescent="0.25">
      <c r="A21" s="1098">
        <v>6.5</v>
      </c>
      <c r="B21" s="869" t="s">
        <v>663</v>
      </c>
      <c r="C21" s="1097">
        <f>'6.5-RSF'!F277</f>
        <v>0</v>
      </c>
      <c r="D21" s="1084"/>
      <c r="E21" s="1"/>
      <c r="F21" s="1"/>
    </row>
    <row r="22" spans="1:11" x14ac:dyDescent="0.25">
      <c r="A22" s="1098">
        <v>6.6</v>
      </c>
      <c r="B22" s="869" t="s">
        <v>664</v>
      </c>
      <c r="C22" s="1097">
        <f>'6.6 Clear Water Tank'!F186</f>
        <v>0</v>
      </c>
      <c r="D22" s="1084"/>
      <c r="E22" s="1"/>
      <c r="F22" s="1"/>
    </row>
    <row r="23" spans="1:11" x14ac:dyDescent="0.25">
      <c r="A23" s="1098">
        <v>6.7</v>
      </c>
      <c r="B23" s="869" t="s">
        <v>301</v>
      </c>
      <c r="C23" s="1097">
        <f>'6.7 Sand D Bed'!F247</f>
        <v>0</v>
      </c>
      <c r="D23" s="1084"/>
      <c r="E23" s="1"/>
      <c r="F23" s="1"/>
    </row>
    <row r="24" spans="1:11" x14ac:dyDescent="0.25">
      <c r="A24" s="1098">
        <v>6.8</v>
      </c>
      <c r="B24" s="869" t="s">
        <v>913</v>
      </c>
      <c r="C24" s="1097">
        <f>'6.8Chemical hse-Dosing Platform'!F287</f>
        <v>0</v>
      </c>
      <c r="D24" s="1084"/>
      <c r="E24" s="1"/>
      <c r="F24" s="1"/>
    </row>
    <row r="25" spans="1:11" x14ac:dyDescent="0.25">
      <c r="A25" s="1098">
        <v>6.9</v>
      </c>
      <c r="B25" s="869" t="s">
        <v>1313</v>
      </c>
      <c r="C25" s="1097">
        <f>'6.9-Pumping station'!F199</f>
        <v>0</v>
      </c>
      <c r="D25" s="1084"/>
      <c r="E25" s="1"/>
      <c r="F25" s="1"/>
    </row>
    <row r="26" spans="1:11" x14ac:dyDescent="0.25">
      <c r="A26" s="1099">
        <v>6.1</v>
      </c>
      <c r="B26" s="869" t="s">
        <v>457</v>
      </c>
      <c r="C26" s="1097">
        <f>'6.10-Electrical Installations'!F151</f>
        <v>0</v>
      </c>
      <c r="D26" s="1084"/>
      <c r="E26" s="1"/>
      <c r="F26" s="1"/>
    </row>
    <row r="27" spans="1:11" x14ac:dyDescent="0.25">
      <c r="A27" s="1099">
        <v>6.11</v>
      </c>
      <c r="B27" s="869" t="s">
        <v>733</v>
      </c>
      <c r="C27" s="1097">
        <f>'6.11 Backwash Tank'!F180</f>
        <v>0</v>
      </c>
      <c r="D27" s="1084"/>
      <c r="E27" s="1"/>
      <c r="F27" s="1"/>
    </row>
    <row r="28" spans="1:11" x14ac:dyDescent="0.25">
      <c r="A28" s="1099">
        <v>6.12</v>
      </c>
      <c r="B28" s="869" t="s">
        <v>243</v>
      </c>
      <c r="C28" s="1097">
        <f>'6.12 Plant Attendant''s House '!F378</f>
        <v>0</v>
      </c>
      <c r="D28" s="1084"/>
      <c r="E28" s="1"/>
      <c r="F28" s="1"/>
    </row>
    <row r="29" spans="1:11" x14ac:dyDescent="0.25">
      <c r="A29" s="1099">
        <v>6.13</v>
      </c>
      <c r="B29" s="869" t="s">
        <v>953</v>
      </c>
      <c r="C29" s="1097">
        <f>'6.13 Staff Quarters '!F401</f>
        <v>0</v>
      </c>
      <c r="D29" s="1084"/>
      <c r="E29" s="1079"/>
      <c r="F29" s="1"/>
      <c r="G29" s="445"/>
      <c r="H29" s="445"/>
      <c r="I29" s="445"/>
      <c r="J29" s="445"/>
      <c r="K29" s="445"/>
    </row>
    <row r="30" spans="1:11" ht="13" x14ac:dyDescent="0.25">
      <c r="A30" s="1093">
        <v>7</v>
      </c>
      <c r="B30" s="675" t="s">
        <v>1432</v>
      </c>
      <c r="C30" s="1097"/>
      <c r="D30" s="1084"/>
      <c r="E30" s="976"/>
      <c r="F30" s="1"/>
      <c r="G30" s="24"/>
      <c r="H30" s="24"/>
    </row>
    <row r="31" spans="1:11" x14ac:dyDescent="0.25">
      <c r="A31" s="1098">
        <v>7.1</v>
      </c>
      <c r="B31" s="869" t="s">
        <v>974</v>
      </c>
      <c r="C31" s="1097">
        <f>'7.1 Clear Water pumping main'!F257</f>
        <v>0</v>
      </c>
      <c r="D31" s="1084"/>
      <c r="E31" s="1"/>
      <c r="F31" s="1"/>
    </row>
    <row r="32" spans="1:11" x14ac:dyDescent="0.25">
      <c r="A32" s="1098">
        <v>7.2</v>
      </c>
      <c r="B32" s="869" t="s">
        <v>1437</v>
      </c>
      <c r="C32" s="1097">
        <f>'7.2 Pumping main to Hambuga'!F245</f>
        <v>0</v>
      </c>
      <c r="D32" s="1084"/>
      <c r="E32" s="1"/>
      <c r="F32" s="1"/>
    </row>
    <row r="33" spans="1:11" ht="13" x14ac:dyDescent="0.25">
      <c r="A33" s="1093">
        <v>8</v>
      </c>
      <c r="B33" s="675" t="s">
        <v>1433</v>
      </c>
      <c r="C33" s="1097"/>
      <c r="D33" s="1084"/>
      <c r="E33" s="1"/>
      <c r="F33" s="1"/>
    </row>
    <row r="34" spans="1:11" x14ac:dyDescent="0.25">
      <c r="A34" s="1098">
        <v>8.1</v>
      </c>
      <c r="B34" s="869" t="s">
        <v>973</v>
      </c>
      <c r="C34" s="1097">
        <f>'8.1 Transmission to Bistya'!F322</f>
        <v>0</v>
      </c>
      <c r="D34" s="1084"/>
      <c r="E34" s="1079"/>
      <c r="F34" s="1"/>
    </row>
    <row r="35" spans="1:11" x14ac:dyDescent="0.25">
      <c r="A35" s="1098">
        <v>8.1999999999999993</v>
      </c>
      <c r="B35" s="869" t="s">
        <v>975</v>
      </c>
      <c r="C35" s="1097">
        <f>'8.1 Transmission to Kabingo'!F309</f>
        <v>0</v>
      </c>
      <c r="D35" s="1084"/>
      <c r="E35" s="1079"/>
      <c r="F35" s="1"/>
    </row>
    <row r="36" spans="1:11" ht="13" x14ac:dyDescent="0.25">
      <c r="A36" s="1093">
        <v>9</v>
      </c>
      <c r="B36" s="675" t="s">
        <v>1458</v>
      </c>
      <c r="C36" s="1097"/>
      <c r="D36" s="1084"/>
      <c r="E36" s="976"/>
      <c r="F36" s="1"/>
      <c r="G36" s="24"/>
    </row>
    <row r="37" spans="1:11" x14ac:dyDescent="0.25">
      <c r="A37" s="1098">
        <v>9.1</v>
      </c>
      <c r="B37" s="871" t="s">
        <v>977</v>
      </c>
      <c r="C37" s="1097">
        <f>'9.1 Bistya reservior'!F322</f>
        <v>0</v>
      </c>
      <c r="D37" s="1084"/>
      <c r="E37" s="1079"/>
      <c r="F37" s="1"/>
      <c r="G37" s="24"/>
      <c r="H37" s="24"/>
    </row>
    <row r="38" spans="1:11" ht="12" customHeight="1" x14ac:dyDescent="0.25">
      <c r="A38" s="1098">
        <v>9.1999999999999993</v>
      </c>
      <c r="B38" s="869" t="s">
        <v>976</v>
      </c>
      <c r="C38" s="1097">
        <f>'9.2 Bistya Distribution'!F363</f>
        <v>0</v>
      </c>
      <c r="D38" s="1084"/>
      <c r="E38" s="1079"/>
      <c r="F38" s="1078"/>
      <c r="G38" s="1076"/>
      <c r="H38" s="1076"/>
      <c r="I38" s="1077"/>
      <c r="J38" s="1077"/>
      <c r="K38" s="1077"/>
    </row>
    <row r="39" spans="1:11" x14ac:dyDescent="0.25">
      <c r="A39" s="1098">
        <v>9.3000000000000007</v>
      </c>
      <c r="B39" s="871" t="s">
        <v>978</v>
      </c>
      <c r="C39" s="1095">
        <f>'9.3 Kabingo Reservoir '!F317</f>
        <v>0</v>
      </c>
      <c r="D39" s="1083"/>
      <c r="E39" s="1079"/>
      <c r="F39" s="1"/>
    </row>
    <row r="40" spans="1:11" x14ac:dyDescent="0.25">
      <c r="A40" s="1098">
        <v>9.4</v>
      </c>
      <c r="B40" s="871" t="s">
        <v>1260</v>
      </c>
      <c r="C40" s="1095">
        <f>'9.4 Kabingo Distribution'!F331</f>
        <v>0</v>
      </c>
      <c r="D40" s="1083"/>
      <c r="E40" s="1079"/>
      <c r="F40" s="1"/>
    </row>
    <row r="41" spans="1:11" x14ac:dyDescent="0.25">
      <c r="A41" s="1098">
        <v>9.5</v>
      </c>
      <c r="B41" s="871" t="s">
        <v>980</v>
      </c>
      <c r="C41" s="1095">
        <f>'9.5 Hambuga Reservoir  '!F324</f>
        <v>0</v>
      </c>
      <c r="D41" s="1083"/>
      <c r="E41" s="1079"/>
      <c r="F41" s="1"/>
    </row>
    <row r="42" spans="1:11" x14ac:dyDescent="0.25">
      <c r="A42" s="1098">
        <v>9.6</v>
      </c>
      <c r="B42" s="871" t="s">
        <v>979</v>
      </c>
      <c r="C42" s="1095">
        <f>'9.6 Hamb-Kasharara Distribtion '!F309</f>
        <v>0</v>
      </c>
      <c r="D42" s="1083"/>
      <c r="E42" s="1079"/>
      <c r="F42" s="1"/>
    </row>
    <row r="43" spans="1:11" x14ac:dyDescent="0.25">
      <c r="A43" s="1098">
        <v>9.6999999999999993</v>
      </c>
      <c r="B43" s="871" t="s">
        <v>982</v>
      </c>
      <c r="C43" s="1095">
        <f>'9.7 Rugarama Main Reservoir   '!F327</f>
        <v>0</v>
      </c>
      <c r="D43" s="1083"/>
      <c r="E43" s="1079"/>
      <c r="F43" s="1"/>
    </row>
    <row r="44" spans="1:11" x14ac:dyDescent="0.25">
      <c r="A44" s="1098">
        <v>9.8000000000000007</v>
      </c>
      <c r="B44" s="871" t="s">
        <v>981</v>
      </c>
      <c r="C44" s="1095">
        <f>'9.8 Rugongo Distribution  '!F272</f>
        <v>0</v>
      </c>
      <c r="D44" s="1083"/>
      <c r="E44" s="1079"/>
      <c r="F44" s="1"/>
    </row>
    <row r="45" spans="1:11" x14ac:dyDescent="0.25">
      <c r="A45" s="1098">
        <v>9.9</v>
      </c>
      <c r="B45" s="871" t="s">
        <v>1460</v>
      </c>
      <c r="C45" s="1095">
        <f>'9.9 Booster to Kashara'!F305</f>
        <v>0</v>
      </c>
      <c r="D45" s="1083"/>
      <c r="E45" s="1079"/>
      <c r="F45" s="1"/>
      <c r="G45" s="24"/>
    </row>
    <row r="46" spans="1:11" ht="13" x14ac:dyDescent="0.25">
      <c r="A46" s="1093">
        <v>10</v>
      </c>
      <c r="B46" s="446" t="s">
        <v>1435</v>
      </c>
      <c r="C46" s="1095"/>
      <c r="D46" s="1083"/>
      <c r="E46" s="976"/>
      <c r="F46" s="1"/>
    </row>
    <row r="47" spans="1:11" x14ac:dyDescent="0.25">
      <c r="A47" s="1098">
        <v>10.1</v>
      </c>
      <c r="B47" s="869" t="s">
        <v>1761</v>
      </c>
      <c r="C47" s="1097">
        <f>'10.1 Water Borne Toilets'!F309</f>
        <v>0</v>
      </c>
      <c r="D47" s="1084"/>
      <c r="E47" s="1"/>
      <c r="F47" s="976"/>
    </row>
    <row r="48" spans="1:11" x14ac:dyDescent="0.25">
      <c r="A48" s="1098">
        <v>10.199999999999999</v>
      </c>
      <c r="B48" s="869" t="s">
        <v>1762</v>
      </c>
      <c r="C48" s="1097">
        <f>'10.2 VIP Toilet'!F325</f>
        <v>0</v>
      </c>
      <c r="D48" s="1084"/>
      <c r="E48" s="1"/>
      <c r="F48" s="1"/>
    </row>
    <row r="49" spans="1:8" ht="13" x14ac:dyDescent="0.25">
      <c r="A49" s="1093">
        <v>11</v>
      </c>
      <c r="B49" s="446" t="s">
        <v>1436</v>
      </c>
      <c r="C49" s="1095"/>
      <c r="D49" s="1083"/>
      <c r="E49" s="1"/>
      <c r="F49" s="1"/>
    </row>
    <row r="50" spans="1:8" ht="13" thickBot="1" x14ac:dyDescent="0.3">
      <c r="A50" s="1098">
        <v>11.1</v>
      </c>
      <c r="B50" s="871" t="s">
        <v>1770</v>
      </c>
      <c r="C50" s="1095">
        <f>'11.1 Water Offices'!F417</f>
        <v>0</v>
      </c>
      <c r="D50" s="1083"/>
      <c r="E50" s="1"/>
      <c r="F50" s="1"/>
    </row>
    <row r="51" spans="1:8" ht="13.5" thickBot="1" x14ac:dyDescent="0.35">
      <c r="A51" s="1047"/>
      <c r="B51" s="1048" t="s">
        <v>208</v>
      </c>
      <c r="C51" s="1049">
        <f>SUM(C9:C50)</f>
        <v>140000000</v>
      </c>
      <c r="D51" s="850"/>
      <c r="E51" s="976"/>
      <c r="F51" s="976"/>
      <c r="G51" s="24"/>
      <c r="H51" s="1064"/>
    </row>
    <row r="52" spans="1:8" ht="13" thickBot="1" x14ac:dyDescent="0.3">
      <c r="A52" s="1100"/>
      <c r="B52" s="1051" t="s">
        <v>901</v>
      </c>
      <c r="C52" s="1101">
        <f>C51*0.1</f>
        <v>14000000</v>
      </c>
      <c r="D52" s="553"/>
      <c r="E52" s="1"/>
      <c r="F52" s="1"/>
      <c r="H52" s="24"/>
    </row>
    <row r="53" spans="1:8" ht="13.5" thickBot="1" x14ac:dyDescent="0.35">
      <c r="A53" s="1047"/>
      <c r="B53" s="1048" t="s">
        <v>208</v>
      </c>
      <c r="C53" s="1049">
        <f>C51+C52</f>
        <v>154000000</v>
      </c>
      <c r="D53" s="850"/>
      <c r="E53" s="1"/>
      <c r="F53" s="1"/>
    </row>
    <row r="54" spans="1:8" ht="13" thickBot="1" x14ac:dyDescent="0.3">
      <c r="A54" s="1102"/>
      <c r="B54" s="1051" t="s">
        <v>770</v>
      </c>
      <c r="C54" s="1101">
        <f>C53*0.18</f>
        <v>27720000</v>
      </c>
      <c r="D54" s="553"/>
      <c r="E54" s="1"/>
      <c r="F54" s="1"/>
    </row>
    <row r="55" spans="1:8" ht="13.5" thickBot="1" x14ac:dyDescent="0.35">
      <c r="A55" s="1140" t="s">
        <v>1459</v>
      </c>
      <c r="B55" s="1141"/>
      <c r="C55" s="1050">
        <f>C53+C54</f>
        <v>181720000</v>
      </c>
      <c r="D55" s="873"/>
      <c r="E55" s="23"/>
      <c r="F55" s="23"/>
    </row>
    <row r="56" spans="1:8" x14ac:dyDescent="0.25">
      <c r="C56" s="26"/>
      <c r="D56" s="26"/>
      <c r="H56" s="24"/>
    </row>
    <row r="57" spans="1:8" x14ac:dyDescent="0.25">
      <c r="C57" s="353"/>
      <c r="D57" s="353"/>
    </row>
    <row r="58" spans="1:8" x14ac:dyDescent="0.25">
      <c r="C58" s="353"/>
      <c r="D58" s="353"/>
      <c r="H58" s="353"/>
    </row>
    <row r="66" spans="2:2" x14ac:dyDescent="0.25">
      <c r="B66" t="s">
        <v>1788</v>
      </c>
    </row>
  </sheetData>
  <mergeCells count="6">
    <mergeCell ref="A1:C1"/>
    <mergeCell ref="A55:B55"/>
    <mergeCell ref="A4:C4"/>
    <mergeCell ref="A6:C6"/>
    <mergeCell ref="A2:C2"/>
    <mergeCell ref="A3:C3"/>
  </mergeCells>
  <phoneticPr fontId="10" type="noConversion"/>
  <pageMargins left="0.7" right="0.7" top="0.75" bottom="0.75" header="0.3" footer="0.3"/>
  <pageSetup scale="8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5"/>
  <sheetViews>
    <sheetView view="pageBreakPreview" topLeftCell="A185" zoomScaleNormal="100" zoomScaleSheetLayoutView="100" workbookViewId="0">
      <selection activeCell="F204" sqref="F204"/>
    </sheetView>
  </sheetViews>
  <sheetFormatPr defaultRowHeight="12.5" x14ac:dyDescent="0.25"/>
  <cols>
    <col min="1" max="1" width="8.08984375" style="5" customWidth="1"/>
    <col min="2" max="2" width="32" customWidth="1"/>
    <col min="3" max="3" width="6.453125" customWidth="1"/>
    <col min="4" max="4" width="12.08984375" customWidth="1"/>
    <col min="5" max="5" width="11.90625" style="7" customWidth="1"/>
    <col min="6" max="6" width="16.54296875" style="26" customWidth="1"/>
    <col min="8" max="8" width="12.90625" style="878" bestFit="1" customWidth="1"/>
    <col min="9" max="9" width="12.453125" style="878" customWidth="1"/>
  </cols>
  <sheetData>
    <row r="1" spans="1:14" x14ac:dyDescent="0.25">
      <c r="A1" s="1144" t="s">
        <v>289</v>
      </c>
      <c r="B1" s="1145"/>
      <c r="C1" s="1145"/>
      <c r="D1" s="1145"/>
      <c r="E1" s="1145"/>
      <c r="F1" s="1145"/>
    </row>
    <row r="2" spans="1:14" x14ac:dyDescent="0.25">
      <c r="A2" s="1144" t="s">
        <v>972</v>
      </c>
      <c r="B2" s="1145"/>
      <c r="C2" s="1145"/>
      <c r="D2" s="1145"/>
      <c r="E2" s="1145"/>
      <c r="F2" s="1145"/>
    </row>
    <row r="3" spans="1:14" ht="13" x14ac:dyDescent="0.3">
      <c r="A3" s="15" t="s">
        <v>1710</v>
      </c>
      <c r="B3" s="445"/>
      <c r="C3" s="448"/>
      <c r="D3" s="448"/>
      <c r="E3" s="445"/>
      <c r="F3" s="659"/>
    </row>
    <row r="4" spans="1:14" ht="13" x14ac:dyDescent="0.3">
      <c r="A4" s="15"/>
      <c r="B4" s="445"/>
      <c r="C4" s="448"/>
      <c r="D4" s="448"/>
      <c r="E4" s="445"/>
      <c r="F4" s="659"/>
    </row>
    <row r="5" spans="1:14" ht="13" x14ac:dyDescent="0.3">
      <c r="A5" s="15" t="s">
        <v>1406</v>
      </c>
      <c r="B5" s="445"/>
      <c r="C5" s="448"/>
      <c r="D5" s="448"/>
      <c r="E5" s="445"/>
      <c r="F5" s="659"/>
    </row>
    <row r="6" spans="1:14" ht="13.5" thickBot="1" x14ac:dyDescent="0.35">
      <c r="A6" s="15"/>
      <c r="B6" s="445"/>
      <c r="C6" s="448"/>
      <c r="D6" s="448"/>
      <c r="E6" s="445"/>
      <c r="F6" s="659"/>
    </row>
    <row r="7" spans="1:14" ht="26.5" thickBot="1" x14ac:dyDescent="0.3">
      <c r="A7" s="800" t="s">
        <v>72</v>
      </c>
      <c r="B7" s="801" t="s">
        <v>73</v>
      </c>
      <c r="C7" s="801" t="s">
        <v>74</v>
      </c>
      <c r="D7" s="801" t="s">
        <v>75</v>
      </c>
      <c r="E7" s="802" t="s">
        <v>1440</v>
      </c>
      <c r="F7" s="803" t="s">
        <v>1441</v>
      </c>
    </row>
    <row r="8" spans="1:14" ht="13" x14ac:dyDescent="0.3">
      <c r="A8" s="486"/>
      <c r="B8" s="349"/>
      <c r="C8" s="487"/>
      <c r="D8" s="487"/>
      <c r="E8" s="488"/>
      <c r="F8" s="849"/>
    </row>
    <row r="9" spans="1:14" ht="13" x14ac:dyDescent="0.25">
      <c r="A9" s="486"/>
      <c r="B9" s="295" t="s">
        <v>92</v>
      </c>
      <c r="C9" s="487"/>
      <c r="D9" s="487"/>
      <c r="E9" s="488"/>
      <c r="F9" s="849"/>
    </row>
    <row r="10" spans="1:14" ht="50" x14ac:dyDescent="0.25">
      <c r="A10" s="486"/>
      <c r="B10" s="457" t="s">
        <v>1779</v>
      </c>
      <c r="C10" s="487"/>
      <c r="D10" s="487"/>
      <c r="E10" s="488"/>
      <c r="F10" s="849"/>
    </row>
    <row r="11" spans="1:14" ht="13" x14ac:dyDescent="0.3">
      <c r="A11" s="486"/>
      <c r="B11" s="349"/>
      <c r="C11" s="487"/>
      <c r="D11" s="487"/>
      <c r="E11" s="488"/>
      <c r="F11" s="849"/>
    </row>
    <row r="12" spans="1:14" s="10" customFormat="1" ht="26" x14ac:dyDescent="0.25">
      <c r="A12" s="453"/>
      <c r="B12" s="295" t="s">
        <v>112</v>
      </c>
      <c r="C12" s="488"/>
      <c r="D12" s="487"/>
      <c r="E12" s="805"/>
      <c r="F12" s="456"/>
    </row>
    <row r="13" spans="1:14" s="10" customFormat="1" x14ac:dyDescent="0.25">
      <c r="A13" s="453"/>
      <c r="B13" s="454"/>
      <c r="C13" s="488"/>
      <c r="D13" s="487"/>
      <c r="E13" s="805"/>
      <c r="F13" s="456"/>
    </row>
    <row r="14" spans="1:14" s="10" customFormat="1" ht="13" x14ac:dyDescent="0.25">
      <c r="A14" s="453"/>
      <c r="B14" s="369" t="s">
        <v>84</v>
      </c>
      <c r="C14" s="488"/>
      <c r="D14" s="487"/>
      <c r="E14" s="805"/>
      <c r="F14" s="456"/>
    </row>
    <row r="15" spans="1:14" s="10" customFormat="1" x14ac:dyDescent="0.25">
      <c r="A15" s="453"/>
      <c r="B15" s="454"/>
      <c r="C15" s="488"/>
      <c r="D15" s="487"/>
      <c r="E15" s="805"/>
      <c r="F15" s="456"/>
    </row>
    <row r="16" spans="1:14" s="10" customFormat="1" x14ac:dyDescent="0.25">
      <c r="A16" s="453" t="s">
        <v>69</v>
      </c>
      <c r="B16" s="454" t="s">
        <v>13</v>
      </c>
      <c r="C16" s="487" t="s">
        <v>141</v>
      </c>
      <c r="D16" s="807">
        <v>0.2</v>
      </c>
      <c r="E16" s="808"/>
      <c r="F16" s="462">
        <f>D16*E16</f>
        <v>0</v>
      </c>
      <c r="M16" s="12"/>
      <c r="N16" s="12"/>
    </row>
    <row r="17" spans="1:9" x14ac:dyDescent="0.25">
      <c r="A17" s="486"/>
      <c r="B17" s="457"/>
      <c r="C17" s="487"/>
      <c r="D17" s="487"/>
      <c r="E17" s="488"/>
      <c r="F17" s="849"/>
      <c r="I17" s="25"/>
    </row>
    <row r="18" spans="1:9" ht="13" x14ac:dyDescent="0.3">
      <c r="A18" s="486"/>
      <c r="B18" s="359" t="s">
        <v>93</v>
      </c>
      <c r="C18" s="487"/>
      <c r="D18" s="487"/>
      <c r="E18" s="461">
        <v>0</v>
      </c>
      <c r="F18" s="849">
        <f t="shared" ref="F18:F53" si="0">D18*E18</f>
        <v>0</v>
      </c>
    </row>
    <row r="19" spans="1:9" x14ac:dyDescent="0.25">
      <c r="A19" s="486"/>
      <c r="B19" s="488"/>
      <c r="C19" s="487"/>
      <c r="D19" s="487"/>
      <c r="E19" s="461">
        <v>0</v>
      </c>
      <c r="F19" s="849">
        <f t="shared" si="0"/>
        <v>0</v>
      </c>
    </row>
    <row r="20" spans="1:9" ht="50" x14ac:dyDescent="0.25">
      <c r="A20" s="486"/>
      <c r="B20" s="457" t="s">
        <v>211</v>
      </c>
      <c r="C20" s="487"/>
      <c r="D20" s="487"/>
      <c r="E20" s="461">
        <v>0</v>
      </c>
      <c r="F20" s="849">
        <f t="shared" si="0"/>
        <v>0</v>
      </c>
    </row>
    <row r="21" spans="1:9" x14ac:dyDescent="0.25">
      <c r="A21" s="486"/>
      <c r="B21" s="488"/>
      <c r="C21" s="487"/>
      <c r="D21" s="487"/>
      <c r="E21" s="461">
        <v>0</v>
      </c>
      <c r="F21" s="849">
        <f t="shared" si="0"/>
        <v>0</v>
      </c>
    </row>
    <row r="22" spans="1:9" x14ac:dyDescent="0.25">
      <c r="A22" s="486" t="s">
        <v>94</v>
      </c>
      <c r="B22" s="488" t="s">
        <v>95</v>
      </c>
      <c r="C22" s="487" t="s">
        <v>294</v>
      </c>
      <c r="D22" s="487">
        <v>3</v>
      </c>
      <c r="E22" s="461"/>
      <c r="F22" s="849">
        <f t="shared" si="0"/>
        <v>0</v>
      </c>
    </row>
    <row r="23" spans="1:9" x14ac:dyDescent="0.25">
      <c r="A23" s="486"/>
      <c r="B23" s="488"/>
      <c r="C23" s="487"/>
      <c r="D23" s="487"/>
      <c r="E23" s="461"/>
      <c r="F23" s="849">
        <f t="shared" si="0"/>
        <v>0</v>
      </c>
    </row>
    <row r="24" spans="1:9" ht="13" x14ac:dyDescent="0.3">
      <c r="A24" s="486"/>
      <c r="B24" s="359" t="s">
        <v>96</v>
      </c>
      <c r="C24" s="487"/>
      <c r="D24" s="487"/>
      <c r="E24" s="461"/>
      <c r="F24" s="849">
        <f t="shared" si="0"/>
        <v>0</v>
      </c>
    </row>
    <row r="25" spans="1:9" x14ac:dyDescent="0.25">
      <c r="A25" s="486"/>
      <c r="B25" s="488"/>
      <c r="C25" s="487"/>
      <c r="D25" s="487"/>
      <c r="E25" s="461"/>
      <c r="F25" s="849">
        <f t="shared" si="0"/>
        <v>0</v>
      </c>
    </row>
    <row r="26" spans="1:9" ht="50" x14ac:dyDescent="0.25">
      <c r="A26" s="486"/>
      <c r="B26" s="339" t="s">
        <v>212</v>
      </c>
      <c r="C26" s="487"/>
      <c r="D26" s="487"/>
      <c r="E26" s="461"/>
      <c r="F26" s="849">
        <f t="shared" si="0"/>
        <v>0</v>
      </c>
    </row>
    <row r="27" spans="1:9" x14ac:dyDescent="0.25">
      <c r="A27" s="486"/>
      <c r="B27" s="488"/>
      <c r="C27" s="487"/>
      <c r="D27" s="487"/>
      <c r="E27" s="461"/>
      <c r="F27" s="849">
        <f t="shared" si="0"/>
        <v>0</v>
      </c>
    </row>
    <row r="28" spans="1:9" x14ac:dyDescent="0.25">
      <c r="A28" s="486" t="s">
        <v>97</v>
      </c>
      <c r="B28" s="488" t="s">
        <v>98</v>
      </c>
      <c r="C28" s="487" t="s">
        <v>294</v>
      </c>
      <c r="D28" s="487">
        <v>2</v>
      </c>
      <c r="E28" s="461"/>
      <c r="F28" s="849">
        <f t="shared" si="0"/>
        <v>0</v>
      </c>
    </row>
    <row r="29" spans="1:9" x14ac:dyDescent="0.25">
      <c r="A29" s="486" t="s">
        <v>99</v>
      </c>
      <c r="B29" s="488" t="s">
        <v>100</v>
      </c>
      <c r="C29" s="487" t="s">
        <v>294</v>
      </c>
      <c r="D29" s="487">
        <v>3</v>
      </c>
      <c r="E29" s="461"/>
      <c r="F29" s="849">
        <f t="shared" si="0"/>
        <v>0</v>
      </c>
    </row>
    <row r="30" spans="1:9" x14ac:dyDescent="0.25">
      <c r="A30" s="486"/>
      <c r="B30" s="488"/>
      <c r="C30" s="487"/>
      <c r="D30" s="487"/>
      <c r="E30" s="461">
        <v>0</v>
      </c>
      <c r="F30" s="849">
        <f t="shared" si="0"/>
        <v>0</v>
      </c>
    </row>
    <row r="31" spans="1:9" ht="13" x14ac:dyDescent="0.3">
      <c r="A31" s="486"/>
      <c r="B31" s="360" t="s">
        <v>259</v>
      </c>
      <c r="C31" s="487"/>
      <c r="D31" s="487"/>
      <c r="E31" s="461">
        <v>0</v>
      </c>
      <c r="F31" s="849">
        <f t="shared" si="0"/>
        <v>0</v>
      </c>
    </row>
    <row r="32" spans="1:9" x14ac:dyDescent="0.25">
      <c r="A32" s="486"/>
      <c r="B32" s="488"/>
      <c r="C32" s="487"/>
      <c r="D32" s="487"/>
      <c r="E32" s="461">
        <v>0</v>
      </c>
      <c r="F32" s="849">
        <f t="shared" si="0"/>
        <v>0</v>
      </c>
    </row>
    <row r="33" spans="1:6" x14ac:dyDescent="0.25">
      <c r="A33" s="486"/>
      <c r="B33" s="488"/>
      <c r="C33" s="487"/>
      <c r="D33" s="487"/>
      <c r="E33" s="461">
        <v>0</v>
      </c>
      <c r="F33" s="849">
        <f t="shared" si="0"/>
        <v>0</v>
      </c>
    </row>
    <row r="34" spans="1:6" ht="50" x14ac:dyDescent="0.25">
      <c r="A34" s="486"/>
      <c r="B34" s="304" t="s">
        <v>1259</v>
      </c>
      <c r="C34" s="487"/>
      <c r="D34" s="487"/>
      <c r="E34" s="461">
        <v>0</v>
      </c>
      <c r="F34" s="849">
        <f t="shared" si="0"/>
        <v>0</v>
      </c>
    </row>
    <row r="35" spans="1:6" x14ac:dyDescent="0.25">
      <c r="A35" s="486"/>
      <c r="B35" s="457"/>
      <c r="C35" s="487"/>
      <c r="D35" s="487"/>
      <c r="E35" s="461">
        <v>0</v>
      </c>
      <c r="F35" s="849">
        <f t="shared" si="0"/>
        <v>0</v>
      </c>
    </row>
    <row r="36" spans="1:6" x14ac:dyDescent="0.25">
      <c r="A36" s="486" t="s">
        <v>633</v>
      </c>
      <c r="B36" s="457" t="s">
        <v>82</v>
      </c>
      <c r="C36" s="487" t="s">
        <v>66</v>
      </c>
      <c r="D36" s="487">
        <v>1500</v>
      </c>
      <c r="E36" s="971"/>
      <c r="F36" s="849">
        <f t="shared" si="0"/>
        <v>0</v>
      </c>
    </row>
    <row r="37" spans="1:6" x14ac:dyDescent="0.25">
      <c r="A37" s="486"/>
      <c r="B37" s="457"/>
      <c r="C37" s="487"/>
      <c r="D37" s="487"/>
      <c r="E37" s="461"/>
      <c r="F37" s="849">
        <f t="shared" si="0"/>
        <v>0</v>
      </c>
    </row>
    <row r="38" spans="1:6" ht="13" x14ac:dyDescent="0.3">
      <c r="A38" s="486"/>
      <c r="B38" s="360" t="s">
        <v>260</v>
      </c>
      <c r="C38" s="487"/>
      <c r="D38" s="464"/>
      <c r="E38" s="461"/>
      <c r="F38" s="849"/>
    </row>
    <row r="39" spans="1:6" x14ac:dyDescent="0.25">
      <c r="A39" s="486"/>
      <c r="B39" s="339"/>
      <c r="C39" s="487"/>
      <c r="D39" s="464"/>
      <c r="E39" s="461"/>
      <c r="F39" s="849"/>
    </row>
    <row r="40" spans="1:6" ht="50" x14ac:dyDescent="0.25">
      <c r="A40" s="486"/>
      <c r="B40" s="339" t="s">
        <v>1633</v>
      </c>
      <c r="C40" s="487"/>
      <c r="D40" s="464"/>
      <c r="E40" s="461"/>
      <c r="F40" s="849"/>
    </row>
    <row r="41" spans="1:6" x14ac:dyDescent="0.25">
      <c r="A41" s="486"/>
      <c r="B41" s="339"/>
      <c r="C41" s="487"/>
      <c r="D41" s="464"/>
      <c r="E41" s="461"/>
      <c r="F41" s="849"/>
    </row>
    <row r="42" spans="1:6" x14ac:dyDescent="0.25">
      <c r="A42" s="486" t="s">
        <v>734</v>
      </c>
      <c r="B42" s="457" t="s">
        <v>82</v>
      </c>
      <c r="C42" s="487" t="s">
        <v>66</v>
      </c>
      <c r="D42" s="464">
        <v>1900</v>
      </c>
      <c r="E42" s="461"/>
      <c r="F42" s="849">
        <f t="shared" si="0"/>
        <v>0</v>
      </c>
    </row>
    <row r="43" spans="1:6" x14ac:dyDescent="0.25">
      <c r="A43" s="486"/>
      <c r="B43" s="457"/>
      <c r="C43" s="487"/>
      <c r="D43" s="487"/>
      <c r="E43" s="461"/>
      <c r="F43" s="849"/>
    </row>
    <row r="44" spans="1:6" x14ac:dyDescent="0.25">
      <c r="A44" s="486"/>
      <c r="B44" s="457"/>
      <c r="C44" s="487"/>
      <c r="D44" s="487"/>
      <c r="E44" s="461"/>
      <c r="F44" s="849"/>
    </row>
    <row r="45" spans="1:6" ht="13" x14ac:dyDescent="0.3">
      <c r="A45" s="486"/>
      <c r="B45" s="359" t="s">
        <v>101</v>
      </c>
      <c r="C45" s="487"/>
      <c r="D45" s="487"/>
      <c r="E45" s="461">
        <v>0</v>
      </c>
      <c r="F45" s="849">
        <f t="shared" si="0"/>
        <v>0</v>
      </c>
    </row>
    <row r="46" spans="1:6" x14ac:dyDescent="0.25">
      <c r="A46" s="486"/>
      <c r="B46" s="457"/>
      <c r="C46" s="487"/>
      <c r="D46" s="487"/>
      <c r="E46" s="461">
        <v>0</v>
      </c>
      <c r="F46" s="849">
        <f t="shared" si="0"/>
        <v>0</v>
      </c>
    </row>
    <row r="47" spans="1:6" ht="13" x14ac:dyDescent="0.3">
      <c r="A47" s="486"/>
      <c r="B47" s="360" t="s">
        <v>265</v>
      </c>
      <c r="C47" s="487"/>
      <c r="D47" s="487"/>
      <c r="E47" s="461">
        <v>0</v>
      </c>
      <c r="F47" s="849">
        <f t="shared" si="0"/>
        <v>0</v>
      </c>
    </row>
    <row r="48" spans="1:6" ht="13" x14ac:dyDescent="0.3">
      <c r="A48" s="486"/>
      <c r="B48" s="360"/>
      <c r="C48" s="487"/>
      <c r="D48" s="487"/>
      <c r="E48" s="461">
        <v>0</v>
      </c>
      <c r="F48" s="849">
        <f t="shared" si="0"/>
        <v>0</v>
      </c>
    </row>
    <row r="49" spans="1:6" ht="13" x14ac:dyDescent="0.3">
      <c r="A49" s="486"/>
      <c r="B49" s="349" t="s">
        <v>70</v>
      </c>
      <c r="C49" s="487"/>
      <c r="D49" s="487"/>
      <c r="E49" s="461">
        <v>0</v>
      </c>
      <c r="F49" s="849">
        <f t="shared" si="0"/>
        <v>0</v>
      </c>
    </row>
    <row r="50" spans="1:6" ht="13" x14ac:dyDescent="0.3">
      <c r="A50" s="361"/>
      <c r="B50" s="360"/>
      <c r="C50" s="307"/>
      <c r="D50" s="307"/>
      <c r="E50" s="461">
        <v>0</v>
      </c>
      <c r="F50" s="849">
        <f t="shared" si="0"/>
        <v>0</v>
      </c>
    </row>
    <row r="51" spans="1:6" ht="37.5" x14ac:dyDescent="0.3">
      <c r="A51" s="486"/>
      <c r="B51" s="304" t="s">
        <v>298</v>
      </c>
      <c r="C51" s="487"/>
      <c r="D51" s="307"/>
      <c r="E51" s="461">
        <v>0</v>
      </c>
      <c r="F51" s="849">
        <f t="shared" si="0"/>
        <v>0</v>
      </c>
    </row>
    <row r="52" spans="1:6" ht="13" x14ac:dyDescent="0.3">
      <c r="A52" s="361"/>
      <c r="B52" s="339"/>
      <c r="C52" s="307"/>
      <c r="D52" s="307"/>
      <c r="E52" s="461">
        <v>0</v>
      </c>
      <c r="F52" s="849">
        <f t="shared" si="0"/>
        <v>0</v>
      </c>
    </row>
    <row r="53" spans="1:6" x14ac:dyDescent="0.25">
      <c r="A53" s="486" t="s">
        <v>146</v>
      </c>
      <c r="B53" s="488" t="s">
        <v>21</v>
      </c>
      <c r="C53" s="487" t="s">
        <v>294</v>
      </c>
      <c r="D53" s="487">
        <v>6</v>
      </c>
      <c r="E53" s="461"/>
      <c r="F53" s="849">
        <f t="shared" si="0"/>
        <v>0</v>
      </c>
    </row>
    <row r="54" spans="1:6" x14ac:dyDescent="0.25">
      <c r="A54" s="486"/>
      <c r="B54" s="488"/>
      <c r="C54" s="487"/>
      <c r="D54" s="487"/>
      <c r="E54" s="473"/>
      <c r="F54" s="849"/>
    </row>
    <row r="55" spans="1:6" ht="13" thickBot="1" x14ac:dyDescent="0.3">
      <c r="A55" s="466"/>
      <c r="B55" s="467"/>
      <c r="C55" s="468"/>
      <c r="D55" s="468" t="s">
        <v>216</v>
      </c>
      <c r="E55" s="469"/>
      <c r="F55" s="842">
        <f>SUM(F12:F54)</f>
        <v>0</v>
      </c>
    </row>
    <row r="56" spans="1:6" x14ac:dyDescent="0.25">
      <c r="A56" s="474"/>
      <c r="B56" s="445"/>
      <c r="C56" s="448"/>
      <c r="D56" s="448"/>
      <c r="E56" s="475"/>
      <c r="F56" s="843"/>
    </row>
    <row r="57" spans="1:6" x14ac:dyDescent="0.25">
      <c r="A57" s="474"/>
      <c r="B57" s="445"/>
      <c r="C57" s="448"/>
      <c r="D57" s="448"/>
      <c r="E57" s="475"/>
      <c r="F57" s="843"/>
    </row>
    <row r="58" spans="1:6" ht="13.5" thickBot="1" x14ac:dyDescent="0.35">
      <c r="A58" s="15"/>
      <c r="B58" s="445"/>
      <c r="C58" s="448"/>
      <c r="D58" s="448"/>
      <c r="E58" s="445"/>
      <c r="F58" s="659"/>
    </row>
    <row r="59" spans="1:6" ht="26.5" thickBot="1" x14ac:dyDescent="0.3">
      <c r="A59" s="800" t="s">
        <v>72</v>
      </c>
      <c r="B59" s="801" t="s">
        <v>73</v>
      </c>
      <c r="C59" s="801" t="s">
        <v>74</v>
      </c>
      <c r="D59" s="801" t="s">
        <v>75</v>
      </c>
      <c r="E59" s="802" t="s">
        <v>1440</v>
      </c>
      <c r="F59" s="803" t="s">
        <v>1441</v>
      </c>
    </row>
    <row r="60" spans="1:6" ht="13" x14ac:dyDescent="0.3">
      <c r="A60" s="486"/>
      <c r="B60" s="349"/>
      <c r="C60" s="487"/>
      <c r="D60" s="487"/>
      <c r="E60" s="488"/>
      <c r="F60" s="849"/>
    </row>
    <row r="61" spans="1:6" ht="37.5" x14ac:dyDescent="0.25">
      <c r="A61" s="486"/>
      <c r="B61" s="304" t="s">
        <v>917</v>
      </c>
      <c r="C61" s="487"/>
      <c r="D61" s="487"/>
      <c r="E61" s="533"/>
      <c r="F61" s="849"/>
    </row>
    <row r="62" spans="1:6" x14ac:dyDescent="0.25">
      <c r="A62" s="486"/>
      <c r="B62" s="488"/>
      <c r="C62" s="487"/>
      <c r="D62" s="487"/>
      <c r="E62" s="464"/>
      <c r="F62" s="849"/>
    </row>
    <row r="63" spans="1:6" x14ac:dyDescent="0.25">
      <c r="A63" s="486" t="s">
        <v>295</v>
      </c>
      <c r="B63" s="488" t="s">
        <v>21</v>
      </c>
      <c r="C63" s="487" t="s">
        <v>294</v>
      </c>
      <c r="D63" s="487">
        <v>5</v>
      </c>
      <c r="E63" s="461"/>
      <c r="F63" s="849">
        <f t="shared" ref="F63:F85" si="1">D63*E63</f>
        <v>0</v>
      </c>
    </row>
    <row r="64" spans="1:6" ht="13" x14ac:dyDescent="0.3">
      <c r="A64" s="361"/>
      <c r="B64" s="307"/>
      <c r="C64" s="307"/>
      <c r="D64" s="307"/>
      <c r="E64" s="461"/>
      <c r="F64" s="849">
        <f t="shared" si="1"/>
        <v>0</v>
      </c>
    </row>
    <row r="65" spans="1:6" ht="37.5" x14ac:dyDescent="0.25">
      <c r="A65" s="486"/>
      <c r="B65" s="304" t="s">
        <v>918</v>
      </c>
      <c r="C65" s="487"/>
      <c r="D65" s="487"/>
      <c r="E65" s="461"/>
      <c r="F65" s="849">
        <f t="shared" si="1"/>
        <v>0</v>
      </c>
    </row>
    <row r="66" spans="1:6" x14ac:dyDescent="0.25">
      <c r="A66" s="486"/>
      <c r="B66" s="488"/>
      <c r="C66" s="487"/>
      <c r="D66" s="487"/>
      <c r="E66" s="461"/>
      <c r="F66" s="849">
        <f t="shared" si="1"/>
        <v>0</v>
      </c>
    </row>
    <row r="67" spans="1:6" x14ac:dyDescent="0.25">
      <c r="A67" s="486" t="s">
        <v>634</v>
      </c>
      <c r="B67" s="488" t="s">
        <v>21</v>
      </c>
      <c r="C67" s="487" t="s">
        <v>294</v>
      </c>
      <c r="D67" s="487">
        <v>2</v>
      </c>
      <c r="E67" s="461"/>
      <c r="F67" s="849">
        <f t="shared" si="1"/>
        <v>0</v>
      </c>
    </row>
    <row r="68" spans="1:6" x14ac:dyDescent="0.25">
      <c r="A68" s="486"/>
      <c r="B68" s="457"/>
      <c r="C68" s="487"/>
      <c r="D68" s="487"/>
      <c r="E68" s="461">
        <v>0</v>
      </c>
      <c r="F68" s="849">
        <f t="shared" si="1"/>
        <v>0</v>
      </c>
    </row>
    <row r="69" spans="1:6" x14ac:dyDescent="0.25">
      <c r="A69" s="486"/>
      <c r="B69" s="488"/>
      <c r="C69" s="487"/>
      <c r="D69" s="487"/>
      <c r="E69" s="461">
        <v>0</v>
      </c>
      <c r="F69" s="849">
        <f t="shared" si="1"/>
        <v>0</v>
      </c>
    </row>
    <row r="70" spans="1:6" ht="13" x14ac:dyDescent="0.3">
      <c r="A70" s="486"/>
      <c r="B70" s="349" t="s">
        <v>71</v>
      </c>
      <c r="C70" s="487"/>
      <c r="D70" s="487"/>
      <c r="E70" s="461">
        <v>0</v>
      </c>
      <c r="F70" s="849">
        <f t="shared" si="1"/>
        <v>0</v>
      </c>
    </row>
    <row r="71" spans="1:6" ht="37.5" x14ac:dyDescent="0.25">
      <c r="A71" s="486"/>
      <c r="B71" s="339" t="s">
        <v>233</v>
      </c>
      <c r="C71" s="487"/>
      <c r="D71" s="487"/>
      <c r="E71" s="461">
        <v>0</v>
      </c>
      <c r="F71" s="849">
        <f t="shared" si="1"/>
        <v>0</v>
      </c>
    </row>
    <row r="72" spans="1:6" x14ac:dyDescent="0.25">
      <c r="A72" s="486"/>
      <c r="B72" s="488"/>
      <c r="C72" s="487"/>
      <c r="D72" s="487"/>
      <c r="E72" s="461">
        <v>0</v>
      </c>
      <c r="F72" s="849">
        <f t="shared" si="1"/>
        <v>0</v>
      </c>
    </row>
    <row r="73" spans="1:6" x14ac:dyDescent="0.25">
      <c r="A73" s="486" t="s">
        <v>147</v>
      </c>
      <c r="B73" s="488" t="s">
        <v>1503</v>
      </c>
      <c r="C73" s="487" t="s">
        <v>294</v>
      </c>
      <c r="D73" s="487">
        <v>2</v>
      </c>
      <c r="E73" s="461"/>
      <c r="F73" s="849">
        <f t="shared" si="1"/>
        <v>0</v>
      </c>
    </row>
    <row r="74" spans="1:6" ht="13" x14ac:dyDescent="0.3">
      <c r="A74" s="361"/>
      <c r="B74" s="307"/>
      <c r="C74" s="307"/>
      <c r="D74" s="307"/>
      <c r="E74" s="461"/>
      <c r="F74" s="849">
        <f t="shared" si="1"/>
        <v>0</v>
      </c>
    </row>
    <row r="75" spans="1:6" ht="13" x14ac:dyDescent="0.3">
      <c r="A75" s="361"/>
      <c r="B75" s="307"/>
      <c r="C75" s="307"/>
      <c r="D75" s="307"/>
      <c r="E75" s="461"/>
      <c r="F75" s="849">
        <f t="shared" si="1"/>
        <v>0</v>
      </c>
    </row>
    <row r="76" spans="1:6" ht="37.5" x14ac:dyDescent="0.25">
      <c r="A76" s="486"/>
      <c r="B76" s="339" t="s">
        <v>919</v>
      </c>
      <c r="C76" s="487"/>
      <c r="D76" s="487"/>
      <c r="E76" s="461"/>
      <c r="F76" s="849">
        <f t="shared" si="1"/>
        <v>0</v>
      </c>
    </row>
    <row r="77" spans="1:6" x14ac:dyDescent="0.25">
      <c r="A77" s="486"/>
      <c r="B77" s="488"/>
      <c r="C77" s="487"/>
      <c r="D77" s="487"/>
      <c r="E77" s="461"/>
      <c r="F77" s="849">
        <f t="shared" si="1"/>
        <v>0</v>
      </c>
    </row>
    <row r="78" spans="1:6" x14ac:dyDescent="0.25">
      <c r="A78" s="486" t="s">
        <v>296</v>
      </c>
      <c r="B78" s="488" t="s">
        <v>772</v>
      </c>
      <c r="C78" s="487" t="s">
        <v>294</v>
      </c>
      <c r="D78" s="487">
        <v>3</v>
      </c>
      <c r="E78" s="461"/>
      <c r="F78" s="849">
        <f t="shared" si="1"/>
        <v>0</v>
      </c>
    </row>
    <row r="79" spans="1:6" ht="13" x14ac:dyDescent="0.3">
      <c r="A79" s="306"/>
      <c r="B79" s="307"/>
      <c r="C79" s="307"/>
      <c r="D79" s="307"/>
      <c r="E79" s="461">
        <v>0</v>
      </c>
      <c r="F79" s="849">
        <f t="shared" si="1"/>
        <v>0</v>
      </c>
    </row>
    <row r="80" spans="1:6" x14ac:dyDescent="0.25">
      <c r="A80" s="486"/>
      <c r="B80" s="339"/>
      <c r="C80" s="487"/>
      <c r="D80" s="487"/>
      <c r="E80" s="461">
        <v>0</v>
      </c>
      <c r="F80" s="849">
        <f t="shared" si="1"/>
        <v>0</v>
      </c>
    </row>
    <row r="81" spans="1:6" ht="13" x14ac:dyDescent="0.3">
      <c r="A81" s="453"/>
      <c r="B81" s="348" t="s">
        <v>14</v>
      </c>
      <c r="C81" s="458"/>
      <c r="D81" s="458"/>
      <c r="E81" s="461">
        <v>0</v>
      </c>
      <c r="F81" s="849">
        <f t="shared" si="1"/>
        <v>0</v>
      </c>
    </row>
    <row r="82" spans="1:6" x14ac:dyDescent="0.25">
      <c r="A82" s="453"/>
      <c r="B82" s="454"/>
      <c r="C82" s="458"/>
      <c r="D82" s="458"/>
      <c r="E82" s="461">
        <v>0</v>
      </c>
      <c r="F82" s="849">
        <f t="shared" si="1"/>
        <v>0</v>
      </c>
    </row>
    <row r="83" spans="1:6" ht="37.5" x14ac:dyDescent="0.25">
      <c r="A83" s="453"/>
      <c r="B83" s="304" t="s">
        <v>675</v>
      </c>
      <c r="C83" s="458"/>
      <c r="D83" s="458"/>
      <c r="E83" s="461">
        <v>0</v>
      </c>
      <c r="F83" s="849">
        <f t="shared" si="1"/>
        <v>0</v>
      </c>
    </row>
    <row r="84" spans="1:6" x14ac:dyDescent="0.25">
      <c r="A84" s="453"/>
      <c r="B84" s="454"/>
      <c r="C84" s="458"/>
      <c r="D84" s="458"/>
      <c r="E84" s="461">
        <v>0</v>
      </c>
      <c r="F84" s="849">
        <f t="shared" si="1"/>
        <v>0</v>
      </c>
    </row>
    <row r="85" spans="1:6" x14ac:dyDescent="0.25">
      <c r="A85" s="453" t="s">
        <v>676</v>
      </c>
      <c r="B85" s="454" t="s">
        <v>1623</v>
      </c>
      <c r="C85" s="458" t="s">
        <v>294</v>
      </c>
      <c r="D85" s="458">
        <v>3</v>
      </c>
      <c r="E85" s="461"/>
      <c r="F85" s="849">
        <f t="shared" si="1"/>
        <v>0</v>
      </c>
    </row>
    <row r="86" spans="1:6" x14ac:dyDescent="0.25">
      <c r="A86" s="486"/>
      <c r="B86" s="536"/>
      <c r="C86" s="508"/>
      <c r="D86" s="508"/>
      <c r="E86" s="533"/>
      <c r="F86" s="849"/>
    </row>
    <row r="87" spans="1:6" ht="13" thickBot="1" x14ac:dyDescent="0.3">
      <c r="A87" s="466"/>
      <c r="B87" s="467"/>
      <c r="C87" s="468"/>
      <c r="D87" s="468" t="s">
        <v>216</v>
      </c>
      <c r="E87" s="469"/>
      <c r="F87" s="842">
        <f>SUM(F63:F86)</f>
        <v>0</v>
      </c>
    </row>
    <row r="88" spans="1:6" x14ac:dyDescent="0.25">
      <c r="A88" s="474"/>
      <c r="B88" s="445"/>
      <c r="C88" s="448"/>
      <c r="D88" s="448"/>
      <c r="E88" s="475"/>
      <c r="F88" s="843"/>
    </row>
    <row r="89" spans="1:6" x14ac:dyDescent="0.25">
      <c r="A89" s="474"/>
      <c r="B89" s="445"/>
      <c r="C89" s="448"/>
      <c r="D89" s="448"/>
      <c r="E89" s="475"/>
      <c r="F89" s="843"/>
    </row>
    <row r="90" spans="1:6" ht="13.5" thickBot="1" x14ac:dyDescent="0.35">
      <c r="A90" s="15"/>
      <c r="B90" s="445"/>
      <c r="C90" s="448"/>
      <c r="D90" s="448"/>
      <c r="E90" s="445"/>
      <c r="F90" s="659"/>
    </row>
    <row r="91" spans="1:6" ht="26.5" thickBot="1" x14ac:dyDescent="0.3">
      <c r="A91" s="800" t="s">
        <v>72</v>
      </c>
      <c r="B91" s="801" t="s">
        <v>73</v>
      </c>
      <c r="C91" s="801" t="s">
        <v>74</v>
      </c>
      <c r="D91" s="801" t="s">
        <v>75</v>
      </c>
      <c r="E91" s="802" t="s">
        <v>1440</v>
      </c>
      <c r="F91" s="803" t="s">
        <v>1441</v>
      </c>
    </row>
    <row r="92" spans="1:6" ht="13" x14ac:dyDescent="0.3">
      <c r="A92" s="361"/>
      <c r="B92" s="307"/>
      <c r="C92" s="307"/>
      <c r="D92" s="307"/>
      <c r="E92" s="307"/>
      <c r="F92" s="845"/>
    </row>
    <row r="93" spans="1:6" ht="13" x14ac:dyDescent="0.25">
      <c r="A93" s="453"/>
      <c r="B93" s="295" t="s">
        <v>139</v>
      </c>
      <c r="C93" s="458"/>
      <c r="D93" s="458"/>
      <c r="E93" s="461">
        <v>0</v>
      </c>
      <c r="F93" s="849">
        <f t="shared" ref="F93:F118" si="2">D93*E93</f>
        <v>0</v>
      </c>
    </row>
    <row r="94" spans="1:6" ht="13" x14ac:dyDescent="0.25">
      <c r="A94" s="453"/>
      <c r="B94" s="295"/>
      <c r="C94" s="458"/>
      <c r="D94" s="458"/>
      <c r="E94" s="461">
        <v>0</v>
      </c>
      <c r="F94" s="849">
        <f t="shared" si="2"/>
        <v>0</v>
      </c>
    </row>
    <row r="95" spans="1:6" ht="50" x14ac:dyDescent="0.25">
      <c r="A95" s="453"/>
      <c r="B95" s="304" t="s">
        <v>196</v>
      </c>
      <c r="C95" s="458"/>
      <c r="D95" s="458"/>
      <c r="E95" s="461">
        <v>0</v>
      </c>
      <c r="F95" s="849">
        <f t="shared" si="2"/>
        <v>0</v>
      </c>
    </row>
    <row r="96" spans="1:6" ht="13" x14ac:dyDescent="0.25">
      <c r="A96" s="453"/>
      <c r="B96" s="295"/>
      <c r="C96" s="458"/>
      <c r="D96" s="458"/>
      <c r="E96" s="461">
        <v>0</v>
      </c>
      <c r="F96" s="849">
        <f t="shared" si="2"/>
        <v>0</v>
      </c>
    </row>
    <row r="97" spans="1:6" x14ac:dyDescent="0.25">
      <c r="A97" s="453" t="s">
        <v>9</v>
      </c>
      <c r="B97" s="454" t="s">
        <v>1265</v>
      </c>
      <c r="C97" s="458" t="s">
        <v>294</v>
      </c>
      <c r="D97" s="458">
        <v>2</v>
      </c>
      <c r="E97" s="461"/>
      <c r="F97" s="849">
        <f t="shared" si="2"/>
        <v>0</v>
      </c>
    </row>
    <row r="98" spans="1:6" ht="13" x14ac:dyDescent="0.3">
      <c r="A98" s="361"/>
      <c r="B98" s="307"/>
      <c r="C98" s="307"/>
      <c r="D98" s="307"/>
      <c r="E98" s="461"/>
      <c r="F98" s="849">
        <f t="shared" si="2"/>
        <v>0</v>
      </c>
    </row>
    <row r="99" spans="1:6" ht="13" x14ac:dyDescent="0.3">
      <c r="A99" s="361"/>
      <c r="B99" s="362" t="s">
        <v>86</v>
      </c>
      <c r="C99" s="307"/>
      <c r="D99" s="307"/>
      <c r="E99" s="461"/>
      <c r="F99" s="849">
        <f t="shared" si="2"/>
        <v>0</v>
      </c>
    </row>
    <row r="100" spans="1:6" ht="13" x14ac:dyDescent="0.3">
      <c r="A100" s="361"/>
      <c r="B100" s="488"/>
      <c r="C100" s="307"/>
      <c r="D100" s="307"/>
      <c r="E100" s="461"/>
      <c r="F100" s="849">
        <f t="shared" si="2"/>
        <v>0</v>
      </c>
    </row>
    <row r="101" spans="1:6" ht="50.5" x14ac:dyDescent="0.3">
      <c r="A101" s="361"/>
      <c r="B101" s="339" t="s">
        <v>234</v>
      </c>
      <c r="C101" s="307"/>
      <c r="D101" s="307"/>
      <c r="E101" s="461"/>
      <c r="F101" s="849">
        <f t="shared" si="2"/>
        <v>0</v>
      </c>
    </row>
    <row r="102" spans="1:6" ht="13" x14ac:dyDescent="0.3">
      <c r="A102" s="361"/>
      <c r="B102" s="339"/>
      <c r="C102" s="307"/>
      <c r="D102" s="307"/>
      <c r="E102" s="461"/>
      <c r="F102" s="849">
        <f t="shared" si="2"/>
        <v>0</v>
      </c>
    </row>
    <row r="103" spans="1:6" x14ac:dyDescent="0.25">
      <c r="A103" s="453" t="s">
        <v>191</v>
      </c>
      <c r="B103" s="454" t="s">
        <v>702</v>
      </c>
      <c r="C103" s="458" t="s">
        <v>294</v>
      </c>
      <c r="D103" s="458">
        <v>6</v>
      </c>
      <c r="E103" s="461"/>
      <c r="F103" s="849">
        <f t="shared" si="2"/>
        <v>0</v>
      </c>
    </row>
    <row r="104" spans="1:6" x14ac:dyDescent="0.25">
      <c r="A104" s="453" t="s">
        <v>671</v>
      </c>
      <c r="B104" s="454" t="s">
        <v>247</v>
      </c>
      <c r="C104" s="458" t="s">
        <v>294</v>
      </c>
      <c r="D104" s="458">
        <v>10</v>
      </c>
      <c r="E104" s="461"/>
      <c r="F104" s="849">
        <f t="shared" si="2"/>
        <v>0</v>
      </c>
    </row>
    <row r="105" spans="1:6" x14ac:dyDescent="0.25">
      <c r="A105" s="486"/>
      <c r="B105" s="488"/>
      <c r="C105" s="487"/>
      <c r="D105" s="487"/>
      <c r="E105" s="461">
        <v>0</v>
      </c>
      <c r="F105" s="849">
        <f t="shared" si="2"/>
        <v>0</v>
      </c>
    </row>
    <row r="106" spans="1:6" ht="13" x14ac:dyDescent="0.25">
      <c r="A106" s="453"/>
      <c r="B106" s="295" t="s">
        <v>148</v>
      </c>
      <c r="C106" s="454"/>
      <c r="D106" s="454"/>
      <c r="E106" s="461">
        <v>0</v>
      </c>
      <c r="F106" s="849">
        <f t="shared" si="2"/>
        <v>0</v>
      </c>
    </row>
    <row r="107" spans="1:6" ht="13" x14ac:dyDescent="0.25">
      <c r="A107" s="453"/>
      <c r="B107" s="295"/>
      <c r="C107" s="454"/>
      <c r="D107" s="454"/>
      <c r="E107" s="461">
        <v>0</v>
      </c>
      <c r="F107" s="849">
        <f t="shared" si="2"/>
        <v>0</v>
      </c>
    </row>
    <row r="108" spans="1:6" ht="50" x14ac:dyDescent="0.25">
      <c r="A108" s="453"/>
      <c r="B108" s="304" t="s">
        <v>192</v>
      </c>
      <c r="C108" s="454"/>
      <c r="D108" s="454"/>
      <c r="E108" s="461">
        <v>0</v>
      </c>
      <c r="F108" s="849">
        <f t="shared" si="2"/>
        <v>0</v>
      </c>
    </row>
    <row r="109" spans="1:6" x14ac:dyDescent="0.25">
      <c r="A109" s="453"/>
      <c r="B109" s="304"/>
      <c r="C109" s="458"/>
      <c r="D109" s="454"/>
      <c r="E109" s="461">
        <v>0</v>
      </c>
      <c r="F109" s="849">
        <f t="shared" si="2"/>
        <v>0</v>
      </c>
    </row>
    <row r="110" spans="1:6" x14ac:dyDescent="0.25">
      <c r="A110" s="453" t="s">
        <v>165</v>
      </c>
      <c r="B110" s="463" t="s">
        <v>1624</v>
      </c>
      <c r="C110" s="458" t="s">
        <v>294</v>
      </c>
      <c r="D110" s="458">
        <v>3</v>
      </c>
      <c r="E110" s="461"/>
      <c r="F110" s="849">
        <f t="shared" ref="F110" si="3">D110*E110</f>
        <v>0</v>
      </c>
    </row>
    <row r="111" spans="1:6" x14ac:dyDescent="0.25">
      <c r="A111" s="453" t="s">
        <v>1</v>
      </c>
      <c r="B111" s="454" t="s">
        <v>175</v>
      </c>
      <c r="C111" s="458" t="s">
        <v>294</v>
      </c>
      <c r="D111" s="458">
        <v>2</v>
      </c>
      <c r="E111" s="461"/>
      <c r="F111" s="849">
        <f t="shared" si="2"/>
        <v>0</v>
      </c>
    </row>
    <row r="112" spans="1:6" x14ac:dyDescent="0.25">
      <c r="A112" s="453" t="s">
        <v>157</v>
      </c>
      <c r="B112" s="454" t="s">
        <v>21</v>
      </c>
      <c r="C112" s="458" t="s">
        <v>294</v>
      </c>
      <c r="D112" s="458">
        <v>4</v>
      </c>
      <c r="E112" s="461"/>
      <c r="F112" s="849">
        <f t="shared" si="2"/>
        <v>0</v>
      </c>
    </row>
    <row r="113" spans="1:6" ht="13" x14ac:dyDescent="0.3">
      <c r="A113" s="361"/>
      <c r="B113" s="307"/>
      <c r="C113" s="307"/>
      <c r="D113" s="307"/>
      <c r="E113" s="461">
        <v>0</v>
      </c>
      <c r="F113" s="849">
        <f t="shared" si="2"/>
        <v>0</v>
      </c>
    </row>
    <row r="114" spans="1:6" ht="13" x14ac:dyDescent="0.25">
      <c r="A114" s="453"/>
      <c r="B114" s="311" t="s">
        <v>103</v>
      </c>
      <c r="C114" s="458"/>
      <c r="D114" s="458"/>
      <c r="E114" s="461">
        <v>0</v>
      </c>
      <c r="F114" s="849">
        <f t="shared" si="2"/>
        <v>0</v>
      </c>
    </row>
    <row r="115" spans="1:6" ht="13" x14ac:dyDescent="0.25">
      <c r="A115" s="453"/>
      <c r="B115" s="311"/>
      <c r="C115" s="458"/>
      <c r="D115" s="458"/>
      <c r="E115" s="461">
        <v>0</v>
      </c>
      <c r="F115" s="849">
        <f t="shared" si="2"/>
        <v>0</v>
      </c>
    </row>
    <row r="116" spans="1:6" ht="37.5" x14ac:dyDescent="0.25">
      <c r="A116" s="453"/>
      <c r="B116" s="304" t="s">
        <v>32</v>
      </c>
      <c r="C116" s="458"/>
      <c r="D116" s="485"/>
      <c r="E116" s="461">
        <v>0</v>
      </c>
      <c r="F116" s="849">
        <f t="shared" si="2"/>
        <v>0</v>
      </c>
    </row>
    <row r="117" spans="1:6" x14ac:dyDescent="0.25">
      <c r="A117" s="453"/>
      <c r="B117" s="454"/>
      <c r="C117" s="458"/>
      <c r="D117" s="485"/>
      <c r="E117" s="461">
        <v>0</v>
      </c>
      <c r="F117" s="849">
        <f t="shared" si="2"/>
        <v>0</v>
      </c>
    </row>
    <row r="118" spans="1:6" x14ac:dyDescent="0.25">
      <c r="A118" s="453" t="s">
        <v>83</v>
      </c>
      <c r="B118" s="454" t="s">
        <v>21</v>
      </c>
      <c r="C118" s="458" t="s">
        <v>294</v>
      </c>
      <c r="D118" s="485">
        <v>2</v>
      </c>
      <c r="E118" s="461"/>
      <c r="F118" s="849">
        <f t="shared" si="2"/>
        <v>0</v>
      </c>
    </row>
    <row r="119" spans="1:6" ht="13" x14ac:dyDescent="0.3">
      <c r="A119" s="361"/>
      <c r="B119" s="364"/>
      <c r="C119" s="364"/>
      <c r="D119" s="364"/>
      <c r="E119" s="364"/>
      <c r="F119" s="856"/>
    </row>
    <row r="120" spans="1:6" ht="13" x14ac:dyDescent="0.3">
      <c r="A120" s="486"/>
      <c r="B120" s="349"/>
      <c r="C120" s="487"/>
      <c r="D120" s="487"/>
      <c r="E120" s="464"/>
      <c r="F120" s="849"/>
    </row>
    <row r="121" spans="1:6" x14ac:dyDescent="0.25">
      <c r="A121" s="486"/>
      <c r="B121" s="488"/>
      <c r="C121" s="487"/>
      <c r="D121" s="487"/>
      <c r="E121" s="464"/>
      <c r="F121" s="849"/>
    </row>
    <row r="122" spans="1:6" x14ac:dyDescent="0.25">
      <c r="A122" s="486"/>
      <c r="B122" s="488"/>
      <c r="C122" s="487"/>
      <c r="D122" s="487"/>
      <c r="E122" s="537"/>
      <c r="F122" s="856"/>
    </row>
    <row r="123" spans="1:6" x14ac:dyDescent="0.25">
      <c r="A123" s="486"/>
      <c r="B123" s="488"/>
      <c r="C123" s="487"/>
      <c r="D123" s="487"/>
      <c r="E123" s="533"/>
      <c r="F123" s="849"/>
    </row>
    <row r="124" spans="1:6" ht="13" thickBot="1" x14ac:dyDescent="0.3">
      <c r="A124" s="466"/>
      <c r="B124" s="467"/>
      <c r="C124" s="468"/>
      <c r="D124" s="468" t="s">
        <v>216</v>
      </c>
      <c r="E124" s="469"/>
      <c r="F124" s="842">
        <f>SUM(F93:F123)</f>
        <v>0</v>
      </c>
    </row>
    <row r="125" spans="1:6" x14ac:dyDescent="0.25">
      <c r="A125" s="474"/>
      <c r="B125" s="445"/>
      <c r="C125" s="448"/>
      <c r="D125" s="448"/>
      <c r="E125" s="475"/>
      <c r="F125" s="843"/>
    </row>
    <row r="126" spans="1:6" x14ac:dyDescent="0.25">
      <c r="A126" s="474"/>
      <c r="B126" s="445"/>
      <c r="C126" s="448"/>
      <c r="D126" s="448"/>
      <c r="E126" s="475"/>
      <c r="F126" s="843"/>
    </row>
    <row r="127" spans="1:6" ht="13.5" thickBot="1" x14ac:dyDescent="0.35">
      <c r="A127" s="15"/>
      <c r="B127" s="445"/>
      <c r="C127" s="448"/>
      <c r="D127" s="448"/>
      <c r="E127" s="445"/>
      <c r="F127" s="549"/>
    </row>
    <row r="128" spans="1:6" ht="26.5" thickBot="1" x14ac:dyDescent="0.3">
      <c r="A128" s="800" t="s">
        <v>72</v>
      </c>
      <c r="B128" s="801" t="s">
        <v>73</v>
      </c>
      <c r="C128" s="801" t="s">
        <v>74</v>
      </c>
      <c r="D128" s="801" t="s">
        <v>75</v>
      </c>
      <c r="E128" s="802" t="s">
        <v>1440</v>
      </c>
      <c r="F128" s="803" t="s">
        <v>1441</v>
      </c>
    </row>
    <row r="129" spans="1:6" ht="13" x14ac:dyDescent="0.3">
      <c r="A129" s="361"/>
      <c r="B129" s="307"/>
      <c r="C129" s="307"/>
      <c r="D129" s="307"/>
      <c r="E129" s="307"/>
      <c r="F129" s="845"/>
    </row>
    <row r="130" spans="1:6" ht="13" x14ac:dyDescent="0.3">
      <c r="A130" s="486"/>
      <c r="B130" s="349" t="s">
        <v>232</v>
      </c>
      <c r="C130" s="487"/>
      <c r="D130" s="487"/>
      <c r="E130" s="464"/>
      <c r="F130" s="849"/>
    </row>
    <row r="131" spans="1:6" x14ac:dyDescent="0.25">
      <c r="A131" s="486"/>
      <c r="B131" s="488"/>
      <c r="C131" s="487"/>
      <c r="D131" s="487"/>
      <c r="E131" s="464"/>
      <c r="F131" s="849"/>
    </row>
    <row r="132" spans="1:6" ht="75" x14ac:dyDescent="0.25">
      <c r="A132" s="486"/>
      <c r="B132" s="339" t="s">
        <v>920</v>
      </c>
      <c r="C132" s="487"/>
      <c r="D132" s="487"/>
      <c r="E132" s="464"/>
      <c r="F132" s="849"/>
    </row>
    <row r="133" spans="1:6" x14ac:dyDescent="0.25">
      <c r="A133" s="486"/>
      <c r="B133" s="488"/>
      <c r="C133" s="487"/>
      <c r="D133" s="487"/>
      <c r="E133" s="464"/>
      <c r="F133" s="849"/>
    </row>
    <row r="134" spans="1:6" x14ac:dyDescent="0.25">
      <c r="A134" s="486" t="s">
        <v>636</v>
      </c>
      <c r="B134" s="488" t="s">
        <v>21</v>
      </c>
      <c r="C134" s="487" t="s">
        <v>294</v>
      </c>
      <c r="D134" s="487">
        <v>3</v>
      </c>
      <c r="E134" s="439"/>
      <c r="F134" s="849">
        <f t="shared" ref="F134:F162" si="4">D134*E134</f>
        <v>0</v>
      </c>
    </row>
    <row r="135" spans="1:6" ht="13" x14ac:dyDescent="0.3">
      <c r="A135" s="361"/>
      <c r="B135" s="307"/>
      <c r="C135" s="307"/>
      <c r="D135" s="307"/>
      <c r="E135" s="461">
        <v>0</v>
      </c>
      <c r="F135" s="849">
        <f t="shared" si="4"/>
        <v>0</v>
      </c>
    </row>
    <row r="136" spans="1:6" ht="13" x14ac:dyDescent="0.3">
      <c r="A136" s="361"/>
      <c r="B136" s="364" t="s">
        <v>290</v>
      </c>
      <c r="C136" s="364"/>
      <c r="D136" s="364"/>
      <c r="E136" s="461">
        <v>0</v>
      </c>
      <c r="F136" s="849">
        <f t="shared" si="4"/>
        <v>0</v>
      </c>
    </row>
    <row r="137" spans="1:6" ht="13" x14ac:dyDescent="0.3">
      <c r="A137" s="361"/>
      <c r="B137" s="364"/>
      <c r="C137" s="364"/>
      <c r="D137" s="364"/>
      <c r="E137" s="461">
        <v>0</v>
      </c>
      <c r="F137" s="849">
        <f t="shared" si="4"/>
        <v>0</v>
      </c>
    </row>
    <row r="138" spans="1:6" ht="13" x14ac:dyDescent="0.3">
      <c r="A138" s="361"/>
      <c r="B138" s="538" t="s">
        <v>291</v>
      </c>
      <c r="C138" s="364"/>
      <c r="D138" s="364"/>
      <c r="E138" s="461">
        <v>0</v>
      </c>
      <c r="F138" s="849">
        <f t="shared" si="4"/>
        <v>0</v>
      </c>
    </row>
    <row r="139" spans="1:6" ht="13" x14ac:dyDescent="0.3">
      <c r="A139" s="361"/>
      <c r="B139" s="364"/>
      <c r="C139" s="364"/>
      <c r="D139" s="364"/>
      <c r="E139" s="461">
        <v>0</v>
      </c>
      <c r="F139" s="849">
        <f t="shared" si="4"/>
        <v>0</v>
      </c>
    </row>
    <row r="140" spans="1:6" ht="50" x14ac:dyDescent="0.3">
      <c r="A140" s="361"/>
      <c r="B140" s="366" t="s">
        <v>715</v>
      </c>
      <c r="C140" s="364"/>
      <c r="D140" s="364"/>
      <c r="E140" s="461">
        <v>0</v>
      </c>
      <c r="F140" s="849">
        <f t="shared" si="4"/>
        <v>0</v>
      </c>
    </row>
    <row r="141" spans="1:6" ht="13" x14ac:dyDescent="0.3">
      <c r="A141" s="361"/>
      <c r="B141" s="364"/>
      <c r="C141" s="364"/>
      <c r="D141" s="364"/>
      <c r="E141" s="461">
        <v>0</v>
      </c>
      <c r="F141" s="849">
        <f t="shared" si="4"/>
        <v>0</v>
      </c>
    </row>
    <row r="142" spans="1:6" x14ac:dyDescent="0.25">
      <c r="A142" s="486" t="s">
        <v>714</v>
      </c>
      <c r="B142" s="536" t="s">
        <v>292</v>
      </c>
      <c r="C142" s="508" t="s">
        <v>294</v>
      </c>
      <c r="D142" s="487">
        <v>2</v>
      </c>
      <c r="E142" s="461"/>
      <c r="F142" s="849">
        <f t="shared" si="4"/>
        <v>0</v>
      </c>
    </row>
    <row r="143" spans="1:6" ht="13" x14ac:dyDescent="0.3">
      <c r="A143" s="361"/>
      <c r="B143" s="307"/>
      <c r="C143" s="307"/>
      <c r="D143" s="487"/>
      <c r="E143" s="461"/>
      <c r="F143" s="849">
        <f t="shared" si="4"/>
        <v>0</v>
      </c>
    </row>
    <row r="144" spans="1:6" ht="50" x14ac:dyDescent="0.3">
      <c r="A144" s="361"/>
      <c r="B144" s="366" t="s">
        <v>713</v>
      </c>
      <c r="C144" s="364"/>
      <c r="D144" s="364"/>
      <c r="E144" s="461"/>
      <c r="F144" s="849">
        <f t="shared" si="4"/>
        <v>0</v>
      </c>
    </row>
    <row r="145" spans="1:8" ht="13" x14ac:dyDescent="0.3">
      <c r="A145" s="361"/>
      <c r="B145" s="364"/>
      <c r="C145" s="364"/>
      <c r="D145" s="364"/>
      <c r="E145" s="461"/>
      <c r="F145" s="849">
        <f t="shared" si="4"/>
        <v>0</v>
      </c>
    </row>
    <row r="146" spans="1:8" x14ac:dyDescent="0.25">
      <c r="A146" s="486" t="s">
        <v>293</v>
      </c>
      <c r="B146" s="536" t="s">
        <v>292</v>
      </c>
      <c r="C146" s="508" t="s">
        <v>294</v>
      </c>
      <c r="D146" s="487">
        <v>3</v>
      </c>
      <c r="E146" s="461"/>
      <c r="F146" s="849">
        <f t="shared" si="4"/>
        <v>0</v>
      </c>
    </row>
    <row r="147" spans="1:8" x14ac:dyDescent="0.25">
      <c r="A147" s="486"/>
      <c r="B147" s="536"/>
      <c r="C147" s="508"/>
      <c r="D147" s="487"/>
      <c r="E147" s="461"/>
      <c r="F147" s="849"/>
    </row>
    <row r="148" spans="1:8" ht="25" x14ac:dyDescent="0.25">
      <c r="A148" s="510" t="s">
        <v>1733</v>
      </c>
      <c r="B148" s="457" t="s">
        <v>1734</v>
      </c>
      <c r="C148" s="487" t="s">
        <v>66</v>
      </c>
      <c r="D148" s="487">
        <v>3400</v>
      </c>
      <c r="E148" s="539"/>
      <c r="F148" s="849">
        <f>D148*E148</f>
        <v>0</v>
      </c>
    </row>
    <row r="149" spans="1:8" x14ac:dyDescent="0.25">
      <c r="A149" s="510"/>
      <c r="B149" s="457"/>
      <c r="C149" s="487"/>
      <c r="D149" s="487"/>
      <c r="E149" s="539"/>
      <c r="F149" s="849"/>
    </row>
    <row r="150" spans="1:8" ht="39" x14ac:dyDescent="0.3">
      <c r="A150" s="486"/>
      <c r="B150" s="362" t="s">
        <v>33</v>
      </c>
      <c r="C150" s="487"/>
      <c r="D150" s="487"/>
      <c r="E150" s="461">
        <v>0</v>
      </c>
      <c r="F150" s="849">
        <f t="shared" si="4"/>
        <v>0</v>
      </c>
    </row>
    <row r="151" spans="1:8" x14ac:dyDescent="0.25">
      <c r="A151" s="486"/>
      <c r="B151" s="457"/>
      <c r="C151" s="487"/>
      <c r="D151" s="487"/>
      <c r="E151" s="461">
        <v>0</v>
      </c>
      <c r="F151" s="849">
        <f t="shared" si="4"/>
        <v>0</v>
      </c>
    </row>
    <row r="152" spans="1:8" ht="13" x14ac:dyDescent="0.3">
      <c r="A152" s="486"/>
      <c r="B152" s="349" t="s">
        <v>222</v>
      </c>
      <c r="C152" s="487"/>
      <c r="D152" s="487"/>
      <c r="E152" s="461">
        <v>0</v>
      </c>
      <c r="F152" s="849">
        <f t="shared" si="4"/>
        <v>0</v>
      </c>
    </row>
    <row r="153" spans="1:8" ht="13" x14ac:dyDescent="0.3">
      <c r="A153" s="486"/>
      <c r="B153" s="349"/>
      <c r="C153" s="487"/>
      <c r="D153" s="487"/>
      <c r="E153" s="461">
        <v>0</v>
      </c>
      <c r="F153" s="849">
        <f t="shared" si="4"/>
        <v>0</v>
      </c>
    </row>
    <row r="154" spans="1:8" x14ac:dyDescent="0.25">
      <c r="A154" s="486" t="s">
        <v>223</v>
      </c>
      <c r="B154" s="488" t="s">
        <v>224</v>
      </c>
      <c r="C154" s="487" t="s">
        <v>87</v>
      </c>
      <c r="D154" s="487">
        <v>150</v>
      </c>
      <c r="E154" s="461"/>
      <c r="F154" s="849">
        <f t="shared" si="4"/>
        <v>0</v>
      </c>
    </row>
    <row r="155" spans="1:8" x14ac:dyDescent="0.25">
      <c r="A155" s="486"/>
      <c r="B155" s="488"/>
      <c r="C155" s="487"/>
      <c r="D155" s="487"/>
      <c r="E155" s="461"/>
      <c r="F155" s="849">
        <f t="shared" si="4"/>
        <v>0</v>
      </c>
      <c r="H155" s="898"/>
    </row>
    <row r="156" spans="1:8" ht="25" x14ac:dyDescent="0.25">
      <c r="A156" s="486"/>
      <c r="B156" s="339" t="s">
        <v>225</v>
      </c>
      <c r="C156" s="487"/>
      <c r="D156" s="487"/>
      <c r="E156" s="461"/>
      <c r="F156" s="849">
        <f t="shared" si="4"/>
        <v>0</v>
      </c>
    </row>
    <row r="157" spans="1:8" x14ac:dyDescent="0.25">
      <c r="A157" s="486"/>
      <c r="B157" s="488"/>
      <c r="C157" s="487"/>
      <c r="D157" s="487"/>
      <c r="E157" s="461"/>
      <c r="F157" s="849">
        <f t="shared" si="4"/>
        <v>0</v>
      </c>
    </row>
    <row r="158" spans="1:8" x14ac:dyDescent="0.25">
      <c r="A158" s="486" t="s">
        <v>638</v>
      </c>
      <c r="B158" s="488" t="s">
        <v>1240</v>
      </c>
      <c r="C158" s="487" t="s">
        <v>66</v>
      </c>
      <c r="D158" s="487">
        <v>330</v>
      </c>
      <c r="E158" s="461"/>
      <c r="F158" s="849">
        <f t="shared" si="4"/>
        <v>0</v>
      </c>
    </row>
    <row r="159" spans="1:8" x14ac:dyDescent="0.25">
      <c r="A159" s="486"/>
      <c r="B159" s="488"/>
      <c r="C159" s="487"/>
      <c r="D159" s="487"/>
      <c r="E159" s="461"/>
      <c r="F159" s="849">
        <f t="shared" si="4"/>
        <v>0</v>
      </c>
    </row>
    <row r="160" spans="1:8" ht="37.5" x14ac:dyDescent="0.25">
      <c r="A160" s="486"/>
      <c r="B160" s="339" t="s">
        <v>227</v>
      </c>
      <c r="C160" s="487"/>
      <c r="D160" s="487"/>
      <c r="E160" s="461"/>
      <c r="F160" s="849">
        <f t="shared" si="4"/>
        <v>0</v>
      </c>
    </row>
    <row r="161" spans="1:6" ht="13" x14ac:dyDescent="0.3">
      <c r="A161" s="361"/>
      <c r="B161" s="307"/>
      <c r="C161" s="307"/>
      <c r="D161" s="487"/>
      <c r="E161" s="461"/>
      <c r="F161" s="849">
        <f t="shared" si="4"/>
        <v>0</v>
      </c>
    </row>
    <row r="162" spans="1:6" x14ac:dyDescent="0.25">
      <c r="A162" s="486" t="s">
        <v>639</v>
      </c>
      <c r="B162" s="488" t="s">
        <v>1240</v>
      </c>
      <c r="C162" s="487" t="s">
        <v>66</v>
      </c>
      <c r="D162" s="487">
        <v>988</v>
      </c>
      <c r="E162" s="461"/>
      <c r="F162" s="849">
        <f t="shared" si="4"/>
        <v>0</v>
      </c>
    </row>
    <row r="163" spans="1:6" x14ac:dyDescent="0.25">
      <c r="A163" s="486"/>
      <c r="B163" s="488"/>
      <c r="C163" s="487"/>
      <c r="D163" s="487"/>
      <c r="E163" s="533"/>
      <c r="F163" s="849"/>
    </row>
    <row r="164" spans="1:6" ht="13" thickBot="1" x14ac:dyDescent="0.3">
      <c r="A164" s="466"/>
      <c r="B164" s="467"/>
      <c r="C164" s="468"/>
      <c r="D164" s="468" t="s">
        <v>216</v>
      </c>
      <c r="E164" s="469"/>
      <c r="F164" s="842">
        <f>SUM(F134:F163)</f>
        <v>0</v>
      </c>
    </row>
    <row r="165" spans="1:6" x14ac:dyDescent="0.25">
      <c r="A165" s="474"/>
      <c r="B165" s="445"/>
      <c r="C165" s="448"/>
      <c r="D165" s="448"/>
      <c r="E165" s="475"/>
      <c r="F165" s="843"/>
    </row>
    <row r="166" spans="1:6" x14ac:dyDescent="0.25">
      <c r="A166" s="474"/>
      <c r="B166" s="445"/>
      <c r="C166" s="448"/>
      <c r="D166" s="448"/>
      <c r="E166" s="475"/>
      <c r="F166" s="843"/>
    </row>
    <row r="167" spans="1:6" ht="13.5" thickBot="1" x14ac:dyDescent="0.35">
      <c r="A167" s="15"/>
      <c r="B167" s="445"/>
      <c r="C167" s="448"/>
      <c r="D167" s="448"/>
      <c r="E167" s="445"/>
      <c r="F167" s="549"/>
    </row>
    <row r="168" spans="1:6" ht="26.5" thickBot="1" x14ac:dyDescent="0.3">
      <c r="A168" s="800" t="s">
        <v>72</v>
      </c>
      <c r="B168" s="801" t="s">
        <v>73</v>
      </c>
      <c r="C168" s="801" t="s">
        <v>74</v>
      </c>
      <c r="D168" s="801" t="s">
        <v>75</v>
      </c>
      <c r="E168" s="802" t="s">
        <v>1440</v>
      </c>
      <c r="F168" s="803" t="s">
        <v>1441</v>
      </c>
    </row>
    <row r="169" spans="1:6" ht="13" x14ac:dyDescent="0.3">
      <c r="A169" s="361"/>
      <c r="B169" s="307"/>
      <c r="C169" s="307"/>
      <c r="D169" s="307"/>
      <c r="E169" s="307"/>
      <c r="F169" s="845"/>
    </row>
    <row r="170" spans="1:6" ht="25" x14ac:dyDescent="0.25">
      <c r="A170" s="486"/>
      <c r="B170" s="339" t="s">
        <v>229</v>
      </c>
      <c r="C170" s="487"/>
      <c r="D170" s="487"/>
      <c r="E170" s="533"/>
      <c r="F170" s="849"/>
    </row>
    <row r="171" spans="1:6" x14ac:dyDescent="0.25">
      <c r="A171" s="486"/>
      <c r="B171" s="488"/>
      <c r="C171" s="487"/>
      <c r="D171" s="487"/>
      <c r="E171" s="533"/>
      <c r="F171" s="849"/>
    </row>
    <row r="172" spans="1:6" x14ac:dyDescent="0.25">
      <c r="A172" s="486" t="s">
        <v>640</v>
      </c>
      <c r="B172" s="488" t="s">
        <v>1240</v>
      </c>
      <c r="C172" s="487" t="s">
        <v>66</v>
      </c>
      <c r="D172" s="487">
        <v>10</v>
      </c>
      <c r="E172" s="461"/>
      <c r="F172" s="849">
        <f t="shared" ref="F172:F192" si="5">D172*E172</f>
        <v>0</v>
      </c>
    </row>
    <row r="173" spans="1:6" x14ac:dyDescent="0.25">
      <c r="A173" s="486"/>
      <c r="B173" s="304"/>
      <c r="C173" s="487"/>
      <c r="D173" s="487"/>
      <c r="E173" s="461"/>
      <c r="F173" s="849">
        <f t="shared" si="5"/>
        <v>0</v>
      </c>
    </row>
    <row r="174" spans="1:6" ht="13" x14ac:dyDescent="0.3">
      <c r="A174" s="486"/>
      <c r="B174" s="349" t="s">
        <v>110</v>
      </c>
      <c r="C174" s="487"/>
      <c r="D174" s="487"/>
      <c r="E174" s="461"/>
      <c r="F174" s="849">
        <f t="shared" si="5"/>
        <v>0</v>
      </c>
    </row>
    <row r="175" spans="1:6" x14ac:dyDescent="0.25">
      <c r="A175" s="486"/>
      <c r="B175" s="488"/>
      <c r="C175" s="487"/>
      <c r="D175" s="487"/>
      <c r="E175" s="461"/>
      <c r="F175" s="849">
        <f t="shared" si="5"/>
        <v>0</v>
      </c>
    </row>
    <row r="176" spans="1:6" ht="37.5" x14ac:dyDescent="0.25">
      <c r="A176" s="486"/>
      <c r="B176" s="339" t="s">
        <v>111</v>
      </c>
      <c r="C176" s="487"/>
      <c r="D176" s="487"/>
      <c r="E176" s="461"/>
      <c r="F176" s="849">
        <f t="shared" si="5"/>
        <v>0</v>
      </c>
    </row>
    <row r="177" spans="1:6" x14ac:dyDescent="0.25">
      <c r="A177" s="486"/>
      <c r="B177" s="488"/>
      <c r="C177" s="487"/>
      <c r="D177" s="487"/>
      <c r="E177" s="461"/>
      <c r="F177" s="849">
        <f t="shared" si="5"/>
        <v>0</v>
      </c>
    </row>
    <row r="178" spans="1:6" x14ac:dyDescent="0.25">
      <c r="A178" s="486" t="s">
        <v>641</v>
      </c>
      <c r="B178" s="488" t="s">
        <v>1240</v>
      </c>
      <c r="C178" s="487" t="s">
        <v>294</v>
      </c>
      <c r="D178" s="487">
        <v>14</v>
      </c>
      <c r="E178" s="461"/>
      <c r="F178" s="849">
        <f t="shared" si="5"/>
        <v>0</v>
      </c>
    </row>
    <row r="179" spans="1:6" ht="13" x14ac:dyDescent="0.3">
      <c r="A179" s="361"/>
      <c r="B179" s="307"/>
      <c r="C179" s="307"/>
      <c r="D179" s="307"/>
      <c r="E179" s="461">
        <v>0</v>
      </c>
      <c r="F179" s="849">
        <f t="shared" si="5"/>
        <v>0</v>
      </c>
    </row>
    <row r="180" spans="1:6" ht="13" x14ac:dyDescent="0.3">
      <c r="A180" s="486"/>
      <c r="B180" s="349" t="s">
        <v>299</v>
      </c>
      <c r="C180" s="487"/>
      <c r="D180" s="487"/>
      <c r="E180" s="461">
        <v>0</v>
      </c>
      <c r="F180" s="849">
        <f t="shared" si="5"/>
        <v>0</v>
      </c>
    </row>
    <row r="181" spans="1:6" x14ac:dyDescent="0.25">
      <c r="A181" s="486"/>
      <c r="B181" s="488"/>
      <c r="C181" s="487"/>
      <c r="D181" s="487"/>
      <c r="E181" s="461">
        <v>0</v>
      </c>
      <c r="F181" s="849">
        <f t="shared" si="5"/>
        <v>0</v>
      </c>
    </row>
    <row r="182" spans="1:6" ht="37.5" x14ac:dyDescent="0.25">
      <c r="A182" s="486"/>
      <c r="B182" s="339" t="s">
        <v>643</v>
      </c>
      <c r="C182" s="487"/>
      <c r="D182" s="487"/>
      <c r="E182" s="461">
        <v>0</v>
      </c>
      <c r="F182" s="849">
        <f t="shared" si="5"/>
        <v>0</v>
      </c>
    </row>
    <row r="183" spans="1:6" x14ac:dyDescent="0.25">
      <c r="A183" s="486"/>
      <c r="B183" s="488"/>
      <c r="C183" s="487"/>
      <c r="D183" s="487"/>
      <c r="E183" s="461">
        <v>0</v>
      </c>
      <c r="F183" s="849">
        <f t="shared" si="5"/>
        <v>0</v>
      </c>
    </row>
    <row r="184" spans="1:6" x14ac:dyDescent="0.25">
      <c r="A184" s="486" t="s">
        <v>642</v>
      </c>
      <c r="B184" s="488" t="s">
        <v>1240</v>
      </c>
      <c r="C184" s="487" t="s">
        <v>294</v>
      </c>
      <c r="D184" s="487">
        <v>10</v>
      </c>
      <c r="E184" s="461"/>
      <c r="F184" s="849">
        <f t="shared" si="5"/>
        <v>0</v>
      </c>
    </row>
    <row r="185" spans="1:6" x14ac:dyDescent="0.25">
      <c r="A185" s="486"/>
      <c r="B185" s="339"/>
      <c r="C185" s="487"/>
      <c r="D185" s="487"/>
      <c r="E185" s="461">
        <v>0</v>
      </c>
      <c r="F185" s="849">
        <f t="shared" si="5"/>
        <v>0</v>
      </c>
    </row>
    <row r="186" spans="1:6" ht="13" x14ac:dyDescent="0.3">
      <c r="A186" s="453"/>
      <c r="B186" s="349"/>
      <c r="C186" s="458"/>
      <c r="D186" s="458"/>
      <c r="E186" s="461">
        <v>0</v>
      </c>
      <c r="F186" s="849">
        <f t="shared" si="5"/>
        <v>0</v>
      </c>
    </row>
    <row r="187" spans="1:6" x14ac:dyDescent="0.25">
      <c r="A187" s="453"/>
      <c r="B187" s="454"/>
      <c r="C187" s="458"/>
      <c r="D187" s="458"/>
      <c r="E187" s="479"/>
      <c r="F187" s="849">
        <f t="shared" si="5"/>
        <v>0</v>
      </c>
    </row>
    <row r="188" spans="1:6" x14ac:dyDescent="0.25">
      <c r="A188" s="453"/>
      <c r="B188" s="454"/>
      <c r="C188" s="458"/>
      <c r="D188" s="458"/>
      <c r="E188" s="479"/>
      <c r="F188" s="849">
        <f t="shared" si="5"/>
        <v>0</v>
      </c>
    </row>
    <row r="189" spans="1:6" x14ac:dyDescent="0.25">
      <c r="A189" s="453"/>
      <c r="B189" s="454"/>
      <c r="C189" s="458"/>
      <c r="D189" s="458"/>
      <c r="E189" s="479"/>
      <c r="F189" s="849">
        <f t="shared" si="5"/>
        <v>0</v>
      </c>
    </row>
    <row r="190" spans="1:6" x14ac:dyDescent="0.25">
      <c r="A190" s="453"/>
      <c r="B190" s="454"/>
      <c r="C190" s="458"/>
      <c r="D190" s="458"/>
      <c r="E190" s="479"/>
      <c r="F190" s="849">
        <f t="shared" si="5"/>
        <v>0</v>
      </c>
    </row>
    <row r="191" spans="1:6" x14ac:dyDescent="0.25">
      <c r="A191" s="486"/>
      <c r="B191" s="488"/>
      <c r="C191" s="487"/>
      <c r="D191" s="487"/>
      <c r="E191" s="533"/>
      <c r="F191" s="849">
        <f t="shared" si="5"/>
        <v>0</v>
      </c>
    </row>
    <row r="192" spans="1:6" ht="13" x14ac:dyDescent="0.3">
      <c r="A192" s="361"/>
      <c r="B192" s="339"/>
      <c r="C192" s="307"/>
      <c r="D192" s="307"/>
      <c r="E192" s="307"/>
      <c r="F192" s="849">
        <f t="shared" si="5"/>
        <v>0</v>
      </c>
    </row>
    <row r="193" spans="1:6" x14ac:dyDescent="0.25">
      <c r="A193" s="486"/>
      <c r="B193" s="488"/>
      <c r="C193" s="487"/>
      <c r="D193" s="487"/>
      <c r="E193" s="533"/>
      <c r="F193" s="849"/>
    </row>
    <row r="194" spans="1:6" ht="13" thickBot="1" x14ac:dyDescent="0.3">
      <c r="A194" s="466"/>
      <c r="B194" s="467"/>
      <c r="C194" s="468"/>
      <c r="D194" s="468" t="s">
        <v>216</v>
      </c>
      <c r="E194" s="469"/>
      <c r="F194" s="842">
        <f>SUM(F172:F193)</f>
        <v>0</v>
      </c>
    </row>
    <row r="195" spans="1:6" x14ac:dyDescent="0.25">
      <c r="A195" s="474"/>
      <c r="B195" s="445"/>
      <c r="C195" s="448"/>
      <c r="D195" s="448"/>
      <c r="E195" s="475"/>
      <c r="F195" s="843"/>
    </row>
    <row r="196" spans="1:6" x14ac:dyDescent="0.25">
      <c r="A196" s="474"/>
      <c r="B196" s="445"/>
      <c r="C196" s="448"/>
      <c r="D196" s="448"/>
      <c r="E196" s="475"/>
      <c r="F196" s="843"/>
    </row>
    <row r="197" spans="1:6" ht="13.5" thickBot="1" x14ac:dyDescent="0.35">
      <c r="A197" s="444"/>
      <c r="B197" s="445"/>
      <c r="C197" s="448"/>
      <c r="D197" s="448"/>
      <c r="E197" s="449"/>
      <c r="F197" s="549"/>
    </row>
    <row r="198" spans="1:6" ht="13" x14ac:dyDescent="0.3">
      <c r="A198" s="493" t="s">
        <v>72</v>
      </c>
      <c r="B198" s="494" t="s">
        <v>73</v>
      </c>
      <c r="C198" s="494" t="s">
        <v>74</v>
      </c>
      <c r="D198" s="494" t="s">
        <v>75</v>
      </c>
      <c r="E198" s="495" t="s">
        <v>90</v>
      </c>
      <c r="F198" s="844" t="s">
        <v>91</v>
      </c>
    </row>
    <row r="199" spans="1:6" x14ac:dyDescent="0.25">
      <c r="A199" s="453"/>
      <c r="B199" s="454"/>
      <c r="C199" s="454"/>
      <c r="D199" s="454"/>
      <c r="E199" s="455"/>
      <c r="F199" s="840"/>
    </row>
    <row r="200" spans="1:6" ht="13" x14ac:dyDescent="0.25">
      <c r="A200" s="453"/>
      <c r="B200" s="311" t="s">
        <v>88</v>
      </c>
      <c r="C200" s="454"/>
      <c r="D200" s="454"/>
      <c r="E200" s="455"/>
      <c r="F200" s="840"/>
    </row>
    <row r="201" spans="1:6" x14ac:dyDescent="0.25">
      <c r="A201" s="453"/>
      <c r="B201" s="454"/>
      <c r="C201" s="454"/>
      <c r="D201" s="454"/>
      <c r="E201" s="455"/>
      <c r="F201" s="840"/>
    </row>
    <row r="202" spans="1:6" x14ac:dyDescent="0.25">
      <c r="A202" s="453"/>
      <c r="B202" s="454" t="s">
        <v>245</v>
      </c>
      <c r="C202" s="454"/>
      <c r="D202" s="454"/>
      <c r="E202" s="459"/>
      <c r="F202" s="840">
        <f>F55</f>
        <v>0</v>
      </c>
    </row>
    <row r="203" spans="1:6" x14ac:dyDescent="0.25">
      <c r="A203" s="453"/>
      <c r="B203" s="454"/>
      <c r="C203" s="454"/>
      <c r="D203" s="454"/>
      <c r="E203" s="455"/>
      <c r="F203" s="840"/>
    </row>
    <row r="204" spans="1:6" x14ac:dyDescent="0.25">
      <c r="A204" s="453"/>
      <c r="B204" s="454" t="s">
        <v>15</v>
      </c>
      <c r="C204" s="454"/>
      <c r="D204" s="454"/>
      <c r="E204" s="455"/>
      <c r="F204" s="840">
        <f>F87</f>
        <v>0</v>
      </c>
    </row>
    <row r="205" spans="1:6" ht="13" x14ac:dyDescent="0.25">
      <c r="A205" s="453"/>
      <c r="B205" s="295"/>
      <c r="C205" s="454"/>
      <c r="D205" s="454"/>
      <c r="E205" s="455"/>
      <c r="F205" s="840"/>
    </row>
    <row r="206" spans="1:6" x14ac:dyDescent="0.25">
      <c r="A206" s="453"/>
      <c r="B206" s="454" t="s">
        <v>16</v>
      </c>
      <c r="C206" s="454"/>
      <c r="D206" s="454"/>
      <c r="E206" s="455"/>
      <c r="F206" s="840">
        <f>F124</f>
        <v>0</v>
      </c>
    </row>
    <row r="207" spans="1:6" x14ac:dyDescent="0.25">
      <c r="A207" s="453"/>
      <c r="B207" s="304"/>
      <c r="C207" s="454"/>
      <c r="D207" s="454"/>
      <c r="E207" s="455"/>
      <c r="F207" s="840"/>
    </row>
    <row r="208" spans="1:6" x14ac:dyDescent="0.25">
      <c r="A208" s="453"/>
      <c r="B208" s="454" t="s">
        <v>17</v>
      </c>
      <c r="C208" s="454"/>
      <c r="D208" s="454"/>
      <c r="E208" s="455"/>
      <c r="F208" s="840">
        <f>F164</f>
        <v>0</v>
      </c>
    </row>
    <row r="209" spans="1:6" x14ac:dyDescent="0.25">
      <c r="A209" s="453"/>
      <c r="B209" s="454"/>
      <c r="C209" s="454"/>
      <c r="D209" s="454"/>
      <c r="E209" s="455"/>
      <c r="F209" s="840"/>
    </row>
    <row r="210" spans="1:6" x14ac:dyDescent="0.25">
      <c r="A210" s="453"/>
      <c r="B210" s="454" t="s">
        <v>10</v>
      </c>
      <c r="C210" s="454"/>
      <c r="D210" s="454"/>
      <c r="E210" s="455"/>
      <c r="F210" s="840">
        <f>F194</f>
        <v>0</v>
      </c>
    </row>
    <row r="211" spans="1:6" x14ac:dyDescent="0.25">
      <c r="A211" s="453"/>
      <c r="B211" s="304"/>
      <c r="C211" s="454"/>
      <c r="D211" s="454"/>
      <c r="E211" s="455"/>
      <c r="F211" s="840"/>
    </row>
    <row r="212" spans="1:6" x14ac:dyDescent="0.25">
      <c r="A212" s="453"/>
      <c r="B212" s="454"/>
      <c r="C212" s="454"/>
      <c r="D212" s="454"/>
      <c r="E212" s="455"/>
      <c r="F212" s="840"/>
    </row>
    <row r="213" spans="1:6" x14ac:dyDescent="0.25">
      <c r="A213" s="453"/>
      <c r="B213" s="454"/>
      <c r="C213" s="454"/>
      <c r="D213" s="473"/>
      <c r="E213" s="455"/>
      <c r="F213" s="840"/>
    </row>
    <row r="214" spans="1:6" x14ac:dyDescent="0.25">
      <c r="A214" s="453"/>
      <c r="B214" s="454"/>
      <c r="C214" s="454"/>
      <c r="D214" s="454"/>
      <c r="E214" s="455"/>
      <c r="F214" s="840"/>
    </row>
    <row r="215" spans="1:6" ht="13" x14ac:dyDescent="0.25">
      <c r="A215" s="453"/>
      <c r="B215" s="295"/>
      <c r="C215" s="454"/>
      <c r="D215" s="454"/>
      <c r="E215" s="455"/>
      <c r="F215" s="840"/>
    </row>
    <row r="216" spans="1:6" x14ac:dyDescent="0.25">
      <c r="A216" s="453"/>
      <c r="B216" s="454"/>
      <c r="C216" s="454"/>
      <c r="D216" s="454"/>
      <c r="E216" s="455"/>
      <c r="F216" s="840"/>
    </row>
    <row r="217" spans="1:6" x14ac:dyDescent="0.25">
      <c r="A217" s="453"/>
      <c r="B217" s="304"/>
      <c r="C217" s="454"/>
      <c r="D217" s="454"/>
      <c r="E217" s="455"/>
      <c r="F217" s="840"/>
    </row>
    <row r="218" spans="1:6" x14ac:dyDescent="0.25">
      <c r="A218" s="453"/>
      <c r="B218" s="454"/>
      <c r="C218" s="454"/>
      <c r="D218" s="454"/>
      <c r="E218" s="455"/>
      <c r="F218" s="840"/>
    </row>
    <row r="219" spans="1:6" x14ac:dyDescent="0.25">
      <c r="A219" s="453"/>
      <c r="B219" s="454"/>
      <c r="C219" s="454"/>
      <c r="D219" s="473"/>
      <c r="E219" s="455"/>
      <c r="F219" s="840"/>
    </row>
    <row r="220" spans="1:6" x14ac:dyDescent="0.25">
      <c r="A220" s="453"/>
      <c r="B220" s="454"/>
      <c r="C220" s="454"/>
      <c r="D220" s="454"/>
      <c r="E220" s="455"/>
      <c r="F220" s="840"/>
    </row>
    <row r="221" spans="1:6" ht="13" x14ac:dyDescent="0.25">
      <c r="A221" s="453"/>
      <c r="B221" s="311"/>
      <c r="C221" s="454"/>
      <c r="D221" s="454"/>
      <c r="E221" s="455"/>
      <c r="F221" s="840"/>
    </row>
    <row r="222" spans="1:6" x14ac:dyDescent="0.25">
      <c r="A222" s="453"/>
      <c r="B222" s="463"/>
      <c r="C222" s="454"/>
      <c r="D222" s="454"/>
      <c r="E222" s="455"/>
      <c r="F222" s="840"/>
    </row>
    <row r="223" spans="1:6" ht="13" x14ac:dyDescent="0.25">
      <c r="A223" s="453"/>
      <c r="B223" s="311"/>
      <c r="C223" s="454"/>
      <c r="D223" s="454"/>
      <c r="E223" s="455"/>
      <c r="F223" s="840"/>
    </row>
    <row r="224" spans="1:6" x14ac:dyDescent="0.25">
      <c r="A224" s="453"/>
      <c r="B224" s="463"/>
      <c r="C224" s="454"/>
      <c r="D224" s="454"/>
      <c r="E224" s="455"/>
      <c r="F224" s="840"/>
    </row>
    <row r="225" spans="1:6" ht="13" x14ac:dyDescent="0.25">
      <c r="A225" s="453"/>
      <c r="B225" s="311"/>
      <c r="C225" s="454"/>
      <c r="D225" s="454"/>
      <c r="E225" s="455"/>
      <c r="F225" s="840"/>
    </row>
    <row r="226" spans="1:6" ht="13" x14ac:dyDescent="0.25">
      <c r="A226" s="453"/>
      <c r="B226" s="311"/>
      <c r="C226" s="454"/>
      <c r="D226" s="454"/>
      <c r="E226" s="455"/>
      <c r="F226" s="840"/>
    </row>
    <row r="227" spans="1:6" ht="13" x14ac:dyDescent="0.25">
      <c r="A227" s="453"/>
      <c r="B227" s="311"/>
      <c r="C227" s="454"/>
      <c r="D227" s="454"/>
      <c r="E227" s="455"/>
      <c r="F227" s="840"/>
    </row>
    <row r="228" spans="1:6" x14ac:dyDescent="0.25">
      <c r="A228" s="453"/>
      <c r="B228" s="304"/>
      <c r="C228" s="454"/>
      <c r="D228" s="454"/>
      <c r="E228" s="455"/>
      <c r="F228" s="840"/>
    </row>
    <row r="229" spans="1:6" x14ac:dyDescent="0.25">
      <c r="A229" s="453"/>
      <c r="B229" s="463"/>
      <c r="C229" s="454"/>
      <c r="D229" s="454"/>
      <c r="E229" s="455"/>
      <c r="F229" s="840"/>
    </row>
    <row r="230" spans="1:6" x14ac:dyDescent="0.25">
      <c r="A230" s="453"/>
      <c r="B230" s="463"/>
      <c r="C230" s="454"/>
      <c r="D230" s="454"/>
      <c r="E230" s="455"/>
      <c r="F230" s="840"/>
    </row>
    <row r="231" spans="1:6" x14ac:dyDescent="0.25">
      <c r="A231" s="453"/>
      <c r="B231" s="463"/>
      <c r="C231" s="454"/>
      <c r="D231" s="454"/>
      <c r="E231" s="455"/>
      <c r="F231" s="840"/>
    </row>
    <row r="232" spans="1:6" x14ac:dyDescent="0.25">
      <c r="A232" s="453"/>
      <c r="B232" s="463"/>
      <c r="C232" s="454"/>
      <c r="D232" s="454"/>
      <c r="E232" s="455"/>
      <c r="F232" s="840"/>
    </row>
    <row r="233" spans="1:6" x14ac:dyDescent="0.25">
      <c r="A233" s="453"/>
      <c r="B233" s="463"/>
      <c r="C233" s="454"/>
      <c r="D233" s="454"/>
      <c r="E233" s="455"/>
      <c r="F233" s="840"/>
    </row>
    <row r="234" spans="1:6" x14ac:dyDescent="0.25">
      <c r="A234" s="453"/>
      <c r="B234" s="463"/>
      <c r="C234" s="454"/>
      <c r="D234" s="454"/>
      <c r="E234" s="455"/>
      <c r="F234" s="840"/>
    </row>
    <row r="235" spans="1:6" x14ac:dyDescent="0.25">
      <c r="A235" s="453"/>
      <c r="B235" s="463"/>
      <c r="C235" s="454"/>
      <c r="D235" s="454"/>
      <c r="E235" s="455"/>
      <c r="F235" s="840"/>
    </row>
    <row r="236" spans="1:6" x14ac:dyDescent="0.25">
      <c r="A236" s="453"/>
      <c r="B236" s="463"/>
      <c r="C236" s="454"/>
      <c r="D236" s="454"/>
      <c r="E236" s="455"/>
      <c r="F236" s="840"/>
    </row>
    <row r="237" spans="1:6" ht="13" x14ac:dyDescent="0.3">
      <c r="A237" s="306"/>
      <c r="B237" s="307"/>
      <c r="C237" s="307"/>
      <c r="D237" s="307"/>
      <c r="E237" s="499"/>
      <c r="F237" s="845"/>
    </row>
    <row r="238" spans="1:6" ht="13" x14ac:dyDescent="0.25">
      <c r="A238" s="453"/>
      <c r="B238" s="311"/>
      <c r="C238" s="454"/>
      <c r="D238" s="454"/>
      <c r="E238" s="455"/>
      <c r="F238" s="840"/>
    </row>
    <row r="239" spans="1:6" x14ac:dyDescent="0.25">
      <c r="A239" s="453"/>
      <c r="B239" s="463"/>
      <c r="C239" s="454"/>
      <c r="D239" s="454"/>
      <c r="E239" s="455"/>
      <c r="F239" s="840"/>
    </row>
    <row r="240" spans="1:6" x14ac:dyDescent="0.25">
      <c r="A240" s="453"/>
      <c r="B240" s="304"/>
      <c r="C240" s="454"/>
      <c r="D240" s="454"/>
      <c r="E240" s="455"/>
      <c r="F240" s="840"/>
    </row>
    <row r="241" spans="1:6" x14ac:dyDescent="0.25">
      <c r="A241" s="453"/>
      <c r="B241" s="463"/>
      <c r="C241" s="454"/>
      <c r="D241" s="454"/>
      <c r="E241" s="455"/>
      <c r="F241" s="840"/>
    </row>
    <row r="242" spans="1:6" x14ac:dyDescent="0.25">
      <c r="A242" s="453"/>
      <c r="B242" s="463"/>
      <c r="C242" s="454"/>
      <c r="D242" s="454"/>
      <c r="E242" s="455"/>
      <c r="F242" s="840"/>
    </row>
    <row r="243" spans="1:6" x14ac:dyDescent="0.25">
      <c r="A243" s="453"/>
      <c r="B243" s="463"/>
      <c r="C243" s="454"/>
      <c r="D243" s="454"/>
      <c r="E243" s="455"/>
      <c r="F243" s="840"/>
    </row>
    <row r="244" spans="1:6" x14ac:dyDescent="0.25">
      <c r="A244" s="510"/>
      <c r="B244" s="488"/>
      <c r="C244" s="487"/>
      <c r="D244" s="487"/>
      <c r="E244" s="511"/>
      <c r="F244" s="841"/>
    </row>
    <row r="245" spans="1:6" ht="13" thickBot="1" x14ac:dyDescent="0.3">
      <c r="A245" s="466"/>
      <c r="B245" s="467"/>
      <c r="C245" s="468"/>
      <c r="D245" s="468" t="s">
        <v>89</v>
      </c>
      <c r="E245" s="469"/>
      <c r="F245" s="842">
        <f>SUM(F202:F244)</f>
        <v>0</v>
      </c>
    </row>
    <row r="246" spans="1:6" x14ac:dyDescent="0.25">
      <c r="F246" s="697"/>
    </row>
    <row r="247" spans="1:6" x14ac:dyDescent="0.25">
      <c r="F247" s="697"/>
    </row>
    <row r="248" spans="1:6" x14ac:dyDescent="0.25">
      <c r="F248" s="697"/>
    </row>
    <row r="249" spans="1:6" x14ac:dyDescent="0.25">
      <c r="F249" s="697"/>
    </row>
    <row r="250" spans="1:6" x14ac:dyDescent="0.25">
      <c r="F250" s="697"/>
    </row>
    <row r="251" spans="1:6" x14ac:dyDescent="0.25">
      <c r="F251" s="697"/>
    </row>
    <row r="252" spans="1:6" x14ac:dyDescent="0.25">
      <c r="F252" s="697"/>
    </row>
    <row r="253" spans="1:6" x14ac:dyDescent="0.25">
      <c r="F253" s="697"/>
    </row>
    <row r="254" spans="1:6" x14ac:dyDescent="0.25">
      <c r="F254" s="697"/>
    </row>
    <row r="255" spans="1:6" x14ac:dyDescent="0.25">
      <c r="F255" s="697"/>
    </row>
    <row r="256" spans="1:6" x14ac:dyDescent="0.25">
      <c r="F256" s="697"/>
    </row>
    <row r="257" spans="6:6" x14ac:dyDescent="0.25">
      <c r="F257" s="697"/>
    </row>
    <row r="258" spans="6:6" x14ac:dyDescent="0.25">
      <c r="F258" s="697"/>
    </row>
    <row r="259" spans="6:6" x14ac:dyDescent="0.25">
      <c r="F259" s="697"/>
    </row>
    <row r="260" spans="6:6" x14ac:dyDescent="0.25">
      <c r="F260" s="697"/>
    </row>
    <row r="261" spans="6:6" x14ac:dyDescent="0.25">
      <c r="F261" s="697"/>
    </row>
    <row r="262" spans="6:6" x14ac:dyDescent="0.25">
      <c r="F262" s="697"/>
    </row>
    <row r="263" spans="6:6" x14ac:dyDescent="0.25">
      <c r="F263" s="697"/>
    </row>
    <row r="264" spans="6:6" x14ac:dyDescent="0.25">
      <c r="F264" s="697"/>
    </row>
    <row r="265" spans="6:6" x14ac:dyDescent="0.25">
      <c r="F265" s="697"/>
    </row>
    <row r="266" spans="6:6" x14ac:dyDescent="0.25">
      <c r="F266" s="697"/>
    </row>
    <row r="267" spans="6:6" x14ac:dyDescent="0.25">
      <c r="F267" s="697"/>
    </row>
    <row r="268" spans="6:6" x14ac:dyDescent="0.25">
      <c r="F268" s="697"/>
    </row>
    <row r="269" spans="6:6" x14ac:dyDescent="0.25">
      <c r="F269" s="697"/>
    </row>
    <row r="270" spans="6:6" x14ac:dyDescent="0.25">
      <c r="F270" s="697"/>
    </row>
    <row r="271" spans="6:6" x14ac:dyDescent="0.25">
      <c r="F271" s="697"/>
    </row>
    <row r="272" spans="6:6" x14ac:dyDescent="0.25">
      <c r="F272" s="697"/>
    </row>
    <row r="273" spans="6:6" x14ac:dyDescent="0.25">
      <c r="F273" s="697"/>
    </row>
    <row r="274" spans="6:6" x14ac:dyDescent="0.25">
      <c r="F274" s="697"/>
    </row>
    <row r="275" spans="6:6" x14ac:dyDescent="0.25">
      <c r="F275" s="697"/>
    </row>
    <row r="276" spans="6:6" x14ac:dyDescent="0.25">
      <c r="F276" s="697"/>
    </row>
    <row r="277" spans="6:6" x14ac:dyDescent="0.25">
      <c r="F277" s="697"/>
    </row>
    <row r="278" spans="6:6" x14ac:dyDescent="0.25">
      <c r="F278" s="697"/>
    </row>
    <row r="279" spans="6:6" x14ac:dyDescent="0.25">
      <c r="F279" s="697"/>
    </row>
    <row r="280" spans="6:6" x14ac:dyDescent="0.25">
      <c r="F280" s="697"/>
    </row>
    <row r="281" spans="6:6" x14ac:dyDescent="0.25">
      <c r="F281" s="697"/>
    </row>
    <row r="282" spans="6:6" x14ac:dyDescent="0.25">
      <c r="F282" s="697"/>
    </row>
    <row r="283" spans="6:6" x14ac:dyDescent="0.25">
      <c r="F283" s="697"/>
    </row>
    <row r="284" spans="6:6" x14ac:dyDescent="0.25">
      <c r="F284" s="697"/>
    </row>
    <row r="285" spans="6:6" x14ac:dyDescent="0.25">
      <c r="F285" s="697"/>
    </row>
  </sheetData>
  <mergeCells count="2">
    <mergeCell ref="A1:F1"/>
    <mergeCell ref="A2:F2"/>
  </mergeCells>
  <phoneticPr fontId="6" type="noConversion"/>
  <pageMargins left="0.74803149606299213" right="0.74803149606299213" top="0.98425196850393704" bottom="0.98425196850393704" header="0.51181102362204722" footer="0.51181102362204722"/>
  <pageSetup paperSize="9" scale="71" orientation="portrait" r:id="rId1"/>
  <headerFooter alignWithMargins="0">
    <oddFooter>Page &amp;P of &amp;N</oddFooter>
  </headerFooter>
  <rowBreaks count="5" manualBreakCount="5">
    <brk id="55" max="16383" man="1"/>
    <brk id="87" max="16383" man="1"/>
    <brk id="124" max="16383" man="1"/>
    <brk id="164" max="16383" man="1"/>
    <brk id="194"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1712</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9"/>
  <sheetViews>
    <sheetView view="pageBreakPreview" topLeftCell="A280" zoomScaleNormal="100" zoomScaleSheetLayoutView="100" workbookViewId="0">
      <selection activeCell="E260" sqref="E260:E266"/>
    </sheetView>
  </sheetViews>
  <sheetFormatPr defaultRowHeight="12.5" x14ac:dyDescent="0.25"/>
  <cols>
    <col min="1" max="1" width="8.08984375" style="5" customWidth="1"/>
    <col min="2" max="2" width="32" style="445" customWidth="1"/>
    <col min="3" max="3" width="6.453125" customWidth="1"/>
    <col min="4" max="4" width="11.6328125" customWidth="1"/>
    <col min="5" max="5" width="11.90625" style="7" customWidth="1"/>
    <col min="6" max="6" width="16.6328125" style="829" customWidth="1"/>
    <col min="8" max="8" width="14" style="26" bestFit="1" customWidth="1"/>
    <col min="9" max="9" width="13.6328125" style="26" customWidth="1"/>
    <col min="10" max="10" width="11.453125" bestFit="1" customWidth="1"/>
  </cols>
  <sheetData>
    <row r="1" spans="1:14" x14ac:dyDescent="0.25">
      <c r="A1" s="1144" t="s">
        <v>289</v>
      </c>
      <c r="B1" s="1145"/>
      <c r="C1" s="1145"/>
      <c r="D1" s="1145"/>
      <c r="E1" s="1145"/>
      <c r="F1" s="1145"/>
    </row>
    <row r="2" spans="1:14" x14ac:dyDescent="0.25">
      <c r="A2" s="1144" t="s">
        <v>972</v>
      </c>
      <c r="B2" s="1145"/>
      <c r="C2" s="1145"/>
      <c r="D2" s="1145"/>
      <c r="E2" s="1145"/>
      <c r="F2" s="1145"/>
    </row>
    <row r="3" spans="1:14" ht="13" x14ac:dyDescent="0.3">
      <c r="A3" s="15" t="s">
        <v>1418</v>
      </c>
      <c r="C3" s="448"/>
      <c r="D3" s="448"/>
      <c r="E3" s="445"/>
      <c r="F3" s="857"/>
    </row>
    <row r="4" spans="1:14" ht="13" x14ac:dyDescent="0.3">
      <c r="A4" s="15"/>
      <c r="C4" s="448"/>
      <c r="D4" s="448"/>
      <c r="E4" s="445"/>
      <c r="F4" s="857"/>
    </row>
    <row r="5" spans="1:14" ht="13" x14ac:dyDescent="0.3">
      <c r="A5" s="15" t="s">
        <v>1408</v>
      </c>
      <c r="C5" s="448"/>
      <c r="D5" s="448"/>
      <c r="E5" s="445"/>
      <c r="F5" s="857"/>
    </row>
    <row r="6" spans="1:14" ht="13.5" thickBot="1" x14ac:dyDescent="0.35">
      <c r="A6" s="15"/>
      <c r="C6" s="448"/>
      <c r="D6" s="448"/>
      <c r="E6" s="445"/>
      <c r="F6" s="857"/>
    </row>
    <row r="7" spans="1:14" ht="26.5" thickBot="1" x14ac:dyDescent="0.3">
      <c r="A7" s="800" t="s">
        <v>72</v>
      </c>
      <c r="B7" s="801" t="s">
        <v>73</v>
      </c>
      <c r="C7" s="801" t="s">
        <v>74</v>
      </c>
      <c r="D7" s="801" t="s">
        <v>75</v>
      </c>
      <c r="E7" s="802" t="s">
        <v>1440</v>
      </c>
      <c r="F7" s="832" t="s">
        <v>1441</v>
      </c>
    </row>
    <row r="8" spans="1:14" x14ac:dyDescent="0.25">
      <c r="A8" s="486"/>
      <c r="B8" s="488"/>
      <c r="C8" s="487"/>
      <c r="D8" s="487"/>
      <c r="E8" s="464"/>
      <c r="F8" s="833"/>
    </row>
    <row r="9" spans="1:14" ht="13" x14ac:dyDescent="0.25">
      <c r="A9" s="486"/>
      <c r="B9" s="295" t="s">
        <v>92</v>
      </c>
      <c r="C9" s="487"/>
      <c r="D9" s="487"/>
      <c r="E9" s="464"/>
      <c r="F9" s="833"/>
    </row>
    <row r="10" spans="1:14" ht="62.5" x14ac:dyDescent="0.25">
      <c r="A10" s="486"/>
      <c r="B10" s="457" t="s">
        <v>1780</v>
      </c>
      <c r="C10" s="487"/>
      <c r="D10" s="487"/>
      <c r="E10" s="464"/>
      <c r="F10" s="833"/>
    </row>
    <row r="11" spans="1:14" x14ac:dyDescent="0.25">
      <c r="A11" s="486"/>
      <c r="B11" s="488"/>
      <c r="C11" s="487"/>
      <c r="D11" s="487"/>
      <c r="E11" s="464"/>
      <c r="F11" s="833"/>
    </row>
    <row r="12" spans="1:14" s="10" customFormat="1" ht="26" x14ac:dyDescent="0.25">
      <c r="A12" s="453"/>
      <c r="B12" s="295" t="s">
        <v>112</v>
      </c>
      <c r="C12" s="488"/>
      <c r="D12" s="487"/>
      <c r="E12" s="805"/>
      <c r="F12" s="456"/>
    </row>
    <row r="13" spans="1:14" s="10" customFormat="1" x14ac:dyDescent="0.25">
      <c r="A13" s="453"/>
      <c r="B13" s="454"/>
      <c r="C13" s="488"/>
      <c r="D13" s="487"/>
      <c r="E13" s="805"/>
      <c r="F13" s="456"/>
    </row>
    <row r="14" spans="1:14" s="10" customFormat="1" ht="13" x14ac:dyDescent="0.25">
      <c r="A14" s="453"/>
      <c r="B14" s="369" t="s">
        <v>84</v>
      </c>
      <c r="C14" s="488"/>
      <c r="D14" s="487"/>
      <c r="E14" s="805"/>
      <c r="F14" s="456"/>
    </row>
    <row r="15" spans="1:14" s="10" customFormat="1" x14ac:dyDescent="0.25">
      <c r="A15" s="453"/>
      <c r="B15" s="454"/>
      <c r="C15" s="488"/>
      <c r="D15" s="487"/>
      <c r="E15" s="805"/>
      <c r="F15" s="456"/>
    </row>
    <row r="16" spans="1:14" s="10" customFormat="1" x14ac:dyDescent="0.25">
      <c r="A16" s="453" t="s">
        <v>69</v>
      </c>
      <c r="B16" s="454" t="s">
        <v>13</v>
      </c>
      <c r="C16" s="487" t="s">
        <v>141</v>
      </c>
      <c r="D16" s="807">
        <v>0.7</v>
      </c>
      <c r="E16" s="808"/>
      <c r="F16" s="462">
        <f>D16*E16</f>
        <v>0</v>
      </c>
      <c r="M16" s="12"/>
      <c r="N16" s="12"/>
    </row>
    <row r="17" spans="1:9" x14ac:dyDescent="0.25">
      <c r="A17" s="486"/>
      <c r="B17" s="457"/>
      <c r="C17" s="487"/>
      <c r="D17" s="487"/>
      <c r="E17" s="488"/>
      <c r="F17" s="849"/>
      <c r="H17" s="878"/>
      <c r="I17" s="25"/>
    </row>
    <row r="18" spans="1:9" ht="13" x14ac:dyDescent="0.3">
      <c r="A18" s="486"/>
      <c r="B18" s="359" t="s">
        <v>93</v>
      </c>
      <c r="C18" s="487"/>
      <c r="D18" s="464"/>
      <c r="E18" s="464"/>
      <c r="F18" s="833">
        <f t="shared" ref="F18:F29" si="0">D18*E18</f>
        <v>0</v>
      </c>
    </row>
    <row r="19" spans="1:9" x14ac:dyDescent="0.25">
      <c r="A19" s="486"/>
      <c r="B19" s="488"/>
      <c r="C19" s="487"/>
      <c r="D19" s="464"/>
      <c r="E19" s="464"/>
      <c r="F19" s="833">
        <f t="shared" si="0"/>
        <v>0</v>
      </c>
    </row>
    <row r="20" spans="1:9" ht="50" x14ac:dyDescent="0.25">
      <c r="A20" s="486"/>
      <c r="B20" s="457" t="s">
        <v>211</v>
      </c>
      <c r="C20" s="487"/>
      <c r="D20" s="464"/>
      <c r="E20" s="464"/>
      <c r="F20" s="833">
        <f t="shared" si="0"/>
        <v>0</v>
      </c>
    </row>
    <row r="21" spans="1:9" x14ac:dyDescent="0.25">
      <c r="A21" s="486"/>
      <c r="B21" s="488"/>
      <c r="C21" s="487"/>
      <c r="D21" s="464"/>
      <c r="E21" s="464"/>
      <c r="F21" s="833">
        <f t="shared" si="0"/>
        <v>0</v>
      </c>
    </row>
    <row r="22" spans="1:9" x14ac:dyDescent="0.25">
      <c r="A22" s="486" t="s">
        <v>94</v>
      </c>
      <c r="B22" s="488" t="s">
        <v>95</v>
      </c>
      <c r="C22" s="458" t="s">
        <v>294</v>
      </c>
      <c r="D22" s="464">
        <v>12</v>
      </c>
      <c r="E22" s="518"/>
      <c r="F22" s="833">
        <f t="shared" si="0"/>
        <v>0</v>
      </c>
    </row>
    <row r="23" spans="1:9" x14ac:dyDescent="0.25">
      <c r="A23" s="486"/>
      <c r="B23" s="488"/>
      <c r="C23" s="458"/>
      <c r="D23" s="464"/>
      <c r="E23" s="518"/>
      <c r="F23" s="833"/>
    </row>
    <row r="24" spans="1:9" ht="13" x14ac:dyDescent="0.3">
      <c r="A24" s="486"/>
      <c r="B24" s="359" t="s">
        <v>96</v>
      </c>
      <c r="C24" s="458"/>
      <c r="D24" s="464"/>
      <c r="E24" s="518"/>
      <c r="F24" s="833"/>
    </row>
    <row r="25" spans="1:9" x14ac:dyDescent="0.25">
      <c r="A25" s="486"/>
      <c r="B25" s="488"/>
      <c r="C25" s="458"/>
      <c r="D25" s="464"/>
      <c r="E25" s="518"/>
      <c r="F25" s="833"/>
    </row>
    <row r="26" spans="1:9" ht="50" x14ac:dyDescent="0.25">
      <c r="A26" s="486"/>
      <c r="B26" s="339" t="s">
        <v>212</v>
      </c>
      <c r="C26" s="458"/>
      <c r="D26" s="464"/>
      <c r="E26" s="518"/>
      <c r="F26" s="833"/>
    </row>
    <row r="27" spans="1:9" x14ac:dyDescent="0.25">
      <c r="A27" s="486"/>
      <c r="B27" s="488"/>
      <c r="C27" s="458"/>
      <c r="D27" s="464"/>
      <c r="E27" s="518"/>
      <c r="F27" s="833"/>
    </row>
    <row r="28" spans="1:9" x14ac:dyDescent="0.25">
      <c r="A28" s="486" t="s">
        <v>97</v>
      </c>
      <c r="B28" s="488" t="s">
        <v>98</v>
      </c>
      <c r="C28" s="458" t="s">
        <v>294</v>
      </c>
      <c r="D28" s="464">
        <v>37</v>
      </c>
      <c r="E28" s="518"/>
      <c r="F28" s="833">
        <f t="shared" si="0"/>
        <v>0</v>
      </c>
    </row>
    <row r="29" spans="1:9" x14ac:dyDescent="0.25">
      <c r="A29" s="486" t="s">
        <v>99</v>
      </c>
      <c r="B29" s="488" t="s">
        <v>100</v>
      </c>
      <c r="C29" s="458" t="s">
        <v>294</v>
      </c>
      <c r="D29" s="464">
        <v>26</v>
      </c>
      <c r="E29" s="518"/>
      <c r="F29" s="833">
        <f t="shared" si="0"/>
        <v>0</v>
      </c>
    </row>
    <row r="30" spans="1:9" x14ac:dyDescent="0.25">
      <c r="A30" s="486"/>
      <c r="B30" s="488"/>
      <c r="C30" s="458"/>
      <c r="D30" s="464"/>
      <c r="E30" s="518"/>
      <c r="F30" s="833"/>
    </row>
    <row r="31" spans="1:9" x14ac:dyDescent="0.25">
      <c r="A31" s="486"/>
      <c r="B31" s="457"/>
      <c r="C31" s="458"/>
      <c r="D31" s="464"/>
      <c r="E31" s="518"/>
      <c r="F31" s="833"/>
    </row>
    <row r="32" spans="1:9" ht="13" x14ac:dyDescent="0.3">
      <c r="A32" s="486"/>
      <c r="B32" s="360" t="s">
        <v>259</v>
      </c>
      <c r="C32" s="458"/>
      <c r="D32" s="464"/>
      <c r="E32" s="518"/>
      <c r="F32" s="833"/>
    </row>
    <row r="33" spans="1:10" x14ac:dyDescent="0.25">
      <c r="A33" s="486"/>
      <c r="B33" s="488"/>
      <c r="C33" s="458"/>
      <c r="D33" s="464"/>
      <c r="E33" s="518"/>
      <c r="F33" s="833"/>
    </row>
    <row r="34" spans="1:10" ht="13" x14ac:dyDescent="0.25">
      <c r="A34" s="486"/>
      <c r="B34" s="881" t="s">
        <v>1540</v>
      </c>
      <c r="C34" s="458"/>
      <c r="D34" s="464"/>
      <c r="E34" s="518"/>
      <c r="F34" s="833"/>
    </row>
    <row r="35" spans="1:10" x14ac:dyDescent="0.25">
      <c r="A35" s="946"/>
      <c r="B35" s="457"/>
      <c r="C35" s="947"/>
      <c r="D35" s="464"/>
      <c r="E35" s="518"/>
      <c r="F35" s="833"/>
    </row>
    <row r="36" spans="1:10" ht="50" x14ac:dyDescent="0.25">
      <c r="A36" s="946"/>
      <c r="B36" s="304" t="s">
        <v>1541</v>
      </c>
      <c r="C36" s="947"/>
      <c r="D36" s="464"/>
      <c r="E36" s="518"/>
      <c r="F36" s="833"/>
    </row>
    <row r="37" spans="1:10" x14ac:dyDescent="0.25">
      <c r="A37" s="946"/>
      <c r="B37" s="454"/>
      <c r="C37" s="947"/>
      <c r="D37" s="464"/>
      <c r="E37" s="518"/>
      <c r="F37" s="833"/>
    </row>
    <row r="38" spans="1:10" x14ac:dyDescent="0.25">
      <c r="A38" s="946" t="s">
        <v>1220</v>
      </c>
      <c r="B38" s="457" t="s">
        <v>82</v>
      </c>
      <c r="C38" s="947" t="s">
        <v>66</v>
      </c>
      <c r="D38" s="464">
        <v>900</v>
      </c>
      <c r="E38" s="518"/>
      <c r="F38" s="518">
        <f>D38*E38</f>
        <v>0</v>
      </c>
    </row>
    <row r="39" spans="1:10" x14ac:dyDescent="0.25">
      <c r="A39" s="946" t="s">
        <v>1543</v>
      </c>
      <c r="B39" s="457" t="s">
        <v>215</v>
      </c>
      <c r="C39" s="947" t="s">
        <v>66</v>
      </c>
      <c r="D39" s="464"/>
      <c r="E39" s="518"/>
      <c r="F39" s="518">
        <f t="shared" ref="F39" si="1">D39*E39</f>
        <v>0</v>
      </c>
    </row>
    <row r="40" spans="1:10" x14ac:dyDescent="0.25">
      <c r="A40" s="486"/>
      <c r="B40" s="457"/>
      <c r="C40" s="458"/>
      <c r="D40" s="464"/>
      <c r="E40" s="464"/>
      <c r="F40" s="833"/>
    </row>
    <row r="41" spans="1:10" ht="50" x14ac:dyDescent="0.25">
      <c r="A41" s="946"/>
      <c r="B41" s="304" t="s">
        <v>1542</v>
      </c>
      <c r="C41" s="947"/>
      <c r="D41" s="464"/>
      <c r="E41" s="464"/>
      <c r="F41" s="833"/>
    </row>
    <row r="42" spans="1:10" x14ac:dyDescent="0.25">
      <c r="A42" s="946"/>
      <c r="B42" s="454"/>
      <c r="C42" s="947"/>
      <c r="D42" s="464"/>
      <c r="E42" s="464"/>
      <c r="F42" s="833"/>
    </row>
    <row r="43" spans="1:10" x14ac:dyDescent="0.25">
      <c r="A43" s="946" t="s">
        <v>1220</v>
      </c>
      <c r="B43" s="457" t="s">
        <v>82</v>
      </c>
      <c r="C43" s="947" t="s">
        <v>66</v>
      </c>
      <c r="D43" s="464">
        <v>2000</v>
      </c>
      <c r="E43" s="948"/>
      <c r="F43" s="518">
        <f>D43*E43</f>
        <v>0</v>
      </c>
    </row>
    <row r="44" spans="1:10" x14ac:dyDescent="0.25">
      <c r="A44" s="946" t="s">
        <v>1543</v>
      </c>
      <c r="B44" s="457" t="s">
        <v>215</v>
      </c>
      <c r="C44" s="947" t="s">
        <v>66</v>
      </c>
      <c r="D44" s="464">
        <v>500</v>
      </c>
      <c r="E44" s="948"/>
      <c r="F44" s="518">
        <f t="shared" ref="F44:F45" si="2">D44*E44</f>
        <v>0</v>
      </c>
      <c r="J44" s="32"/>
    </row>
    <row r="45" spans="1:10" x14ac:dyDescent="0.25">
      <c r="A45" s="946" t="s">
        <v>1544</v>
      </c>
      <c r="B45" s="457" t="s">
        <v>1539</v>
      </c>
      <c r="C45" s="947" t="s">
        <v>66</v>
      </c>
      <c r="D45" s="464">
        <v>200</v>
      </c>
      <c r="E45" s="948"/>
      <c r="F45" s="518">
        <f t="shared" si="2"/>
        <v>0</v>
      </c>
    </row>
    <row r="46" spans="1:10" x14ac:dyDescent="0.25">
      <c r="A46" s="486"/>
      <c r="B46" s="457"/>
      <c r="C46" s="458"/>
      <c r="D46" s="464"/>
      <c r="E46" s="464"/>
      <c r="F46" s="833"/>
    </row>
    <row r="47" spans="1:10" x14ac:dyDescent="0.25">
      <c r="A47" s="486"/>
      <c r="B47" s="457"/>
      <c r="C47" s="458"/>
      <c r="D47" s="464"/>
      <c r="E47" s="464"/>
      <c r="F47" s="833"/>
    </row>
    <row r="48" spans="1:10" x14ac:dyDescent="0.25">
      <c r="A48" s="486"/>
      <c r="B48" s="457"/>
      <c r="C48" s="458"/>
      <c r="D48" s="464"/>
      <c r="E48" s="464"/>
      <c r="F48" s="833"/>
    </row>
    <row r="49" spans="1:6" x14ac:dyDescent="0.25">
      <c r="A49" s="486"/>
      <c r="B49" s="304"/>
      <c r="C49" s="458"/>
      <c r="D49" s="464"/>
      <c r="E49" s="464"/>
      <c r="F49" s="833"/>
    </row>
    <row r="50" spans="1:6" x14ac:dyDescent="0.25">
      <c r="A50" s="486"/>
      <c r="B50" s="454"/>
      <c r="C50" s="458"/>
      <c r="D50" s="464"/>
      <c r="E50" s="464"/>
      <c r="F50" s="833"/>
    </row>
    <row r="51" spans="1:6" ht="13" thickBot="1" x14ac:dyDescent="0.3">
      <c r="A51" s="466"/>
      <c r="B51" s="467"/>
      <c r="C51" s="468"/>
      <c r="D51" s="468" t="s">
        <v>216</v>
      </c>
      <c r="E51" s="469"/>
      <c r="F51" s="834">
        <f>SUM(F12:F50)</f>
        <v>0</v>
      </c>
    </row>
    <row r="52" spans="1:6" x14ac:dyDescent="0.25">
      <c r="A52" s="474"/>
      <c r="C52" s="448"/>
      <c r="D52" s="448"/>
      <c r="E52" s="475"/>
      <c r="F52" s="835"/>
    </row>
    <row r="53" spans="1:6" x14ac:dyDescent="0.25">
      <c r="A53" s="474"/>
      <c r="C53" s="448"/>
      <c r="D53" s="448"/>
      <c r="E53" s="475"/>
      <c r="F53" s="835"/>
    </row>
    <row r="54" spans="1:6" ht="13.5" thickBot="1" x14ac:dyDescent="0.35">
      <c r="A54" s="15"/>
      <c r="C54" s="448"/>
      <c r="D54" s="448"/>
      <c r="E54" s="445"/>
      <c r="F54" s="858"/>
    </row>
    <row r="55" spans="1:6" ht="26.5" thickBot="1" x14ac:dyDescent="0.3">
      <c r="A55" s="800" t="s">
        <v>72</v>
      </c>
      <c r="B55" s="801" t="s">
        <v>73</v>
      </c>
      <c r="C55" s="801" t="s">
        <v>74</v>
      </c>
      <c r="D55" s="801" t="s">
        <v>75</v>
      </c>
      <c r="E55" s="802" t="s">
        <v>1440</v>
      </c>
      <c r="F55" s="832" t="s">
        <v>1441</v>
      </c>
    </row>
    <row r="56" spans="1:6" ht="13" x14ac:dyDescent="0.3">
      <c r="A56" s="361"/>
      <c r="B56" s="307"/>
      <c r="C56" s="307"/>
      <c r="D56" s="307"/>
      <c r="E56" s="307"/>
      <c r="F56" s="836"/>
    </row>
    <row r="57" spans="1:6" x14ac:dyDescent="0.25">
      <c r="A57" s="486"/>
      <c r="B57" s="457"/>
      <c r="C57" s="458"/>
      <c r="D57" s="464"/>
      <c r="E57" s="518"/>
      <c r="F57" s="833"/>
    </row>
    <row r="58" spans="1:6" ht="13" x14ac:dyDescent="0.3">
      <c r="A58" s="486"/>
      <c r="B58" s="360" t="s">
        <v>85</v>
      </c>
      <c r="C58" s="458"/>
      <c r="D58" s="464"/>
      <c r="E58" s="533"/>
      <c r="F58" s="852"/>
    </row>
    <row r="59" spans="1:6" ht="13" x14ac:dyDescent="0.3">
      <c r="A59" s="486"/>
      <c r="B59" s="360"/>
      <c r="C59" s="458"/>
      <c r="D59" s="464"/>
      <c r="E59" s="533"/>
      <c r="F59" s="852"/>
    </row>
    <row r="60" spans="1:6" x14ac:dyDescent="0.25">
      <c r="A60" s="486"/>
      <c r="B60" s="339"/>
      <c r="C60" s="458"/>
      <c r="D60" s="464"/>
      <c r="E60" s="533"/>
      <c r="F60" s="852"/>
    </row>
    <row r="61" spans="1:6" ht="13" x14ac:dyDescent="0.3">
      <c r="A61" s="486"/>
      <c r="B61" s="360" t="s">
        <v>260</v>
      </c>
      <c r="C61" s="458"/>
      <c r="D61" s="464"/>
      <c r="E61" s="533"/>
      <c r="F61" s="852"/>
    </row>
    <row r="62" spans="1:6" ht="13" x14ac:dyDescent="0.3">
      <c r="A62" s="486"/>
      <c r="B62" s="360"/>
      <c r="C62" s="458"/>
      <c r="D62" s="464"/>
      <c r="E62" s="533"/>
      <c r="F62" s="852"/>
    </row>
    <row r="63" spans="1:6" ht="50" x14ac:dyDescent="0.25">
      <c r="A63" s="486"/>
      <c r="B63" s="339" t="s">
        <v>1635</v>
      </c>
      <c r="C63" s="487"/>
      <c r="D63" s="464"/>
      <c r="E63" s="533"/>
      <c r="F63" s="852"/>
    </row>
    <row r="64" spans="1:6" x14ac:dyDescent="0.25">
      <c r="A64" s="486"/>
      <c r="B64" s="339"/>
      <c r="C64" s="487"/>
      <c r="D64" s="464"/>
      <c r="E64" s="533"/>
      <c r="F64" s="852"/>
    </row>
    <row r="65" spans="1:6" x14ac:dyDescent="0.25">
      <c r="A65" s="486" t="s">
        <v>737</v>
      </c>
      <c r="B65" s="457" t="s">
        <v>82</v>
      </c>
      <c r="C65" s="487" t="s">
        <v>66</v>
      </c>
      <c r="D65" s="464">
        <v>1000</v>
      </c>
      <c r="E65" s="533"/>
      <c r="F65" s="852">
        <f>D65*E65</f>
        <v>0</v>
      </c>
    </row>
    <row r="66" spans="1:6" x14ac:dyDescent="0.25">
      <c r="A66" s="486" t="s">
        <v>238</v>
      </c>
      <c r="B66" s="457" t="s">
        <v>215</v>
      </c>
      <c r="C66" s="487" t="s">
        <v>66</v>
      </c>
      <c r="D66" s="464">
        <v>900</v>
      </c>
      <c r="E66" s="533"/>
      <c r="F66" s="852">
        <f>D66*E66</f>
        <v>0</v>
      </c>
    </row>
    <row r="67" spans="1:6" x14ac:dyDescent="0.25">
      <c r="A67" s="486"/>
      <c r="B67" s="457"/>
      <c r="C67" s="487"/>
      <c r="D67" s="464"/>
      <c r="E67" s="533"/>
      <c r="F67" s="852"/>
    </row>
    <row r="68" spans="1:6" x14ac:dyDescent="0.25">
      <c r="A68" s="486"/>
      <c r="B68" s="457"/>
      <c r="C68" s="487"/>
      <c r="D68" s="464"/>
      <c r="E68" s="533"/>
      <c r="F68" s="852"/>
    </row>
    <row r="69" spans="1:6" ht="50" x14ac:dyDescent="0.25">
      <c r="A69" s="486"/>
      <c r="B69" s="339" t="s">
        <v>1251</v>
      </c>
      <c r="C69" s="487"/>
      <c r="D69" s="464"/>
      <c r="E69" s="533"/>
      <c r="F69" s="852"/>
    </row>
    <row r="70" spans="1:6" x14ac:dyDescent="0.25">
      <c r="A70" s="486"/>
      <c r="B70" s="339"/>
      <c r="C70" s="487"/>
      <c r="D70" s="464"/>
      <c r="E70" s="533"/>
      <c r="F70" s="852"/>
    </row>
    <row r="71" spans="1:6" x14ac:dyDescent="0.25">
      <c r="A71" s="486" t="s">
        <v>737</v>
      </c>
      <c r="B71" s="457" t="s">
        <v>82</v>
      </c>
      <c r="C71" s="487" t="s">
        <v>66</v>
      </c>
      <c r="D71" s="464">
        <v>630</v>
      </c>
      <c r="E71" s="533"/>
      <c r="F71" s="852">
        <f>D71*E71</f>
        <v>0</v>
      </c>
    </row>
    <row r="72" spans="1:6" x14ac:dyDescent="0.25">
      <c r="A72" s="486" t="s">
        <v>238</v>
      </c>
      <c r="B72" s="457" t="s">
        <v>215</v>
      </c>
      <c r="C72" s="487" t="s">
        <v>66</v>
      </c>
      <c r="D72" s="464"/>
      <c r="E72" s="533"/>
      <c r="F72" s="852">
        <f t="shared" ref="F72" si="3">D72*E72</f>
        <v>0</v>
      </c>
    </row>
    <row r="73" spans="1:6" x14ac:dyDescent="0.25">
      <c r="A73" s="486"/>
      <c r="B73" s="457"/>
      <c r="C73" s="487"/>
      <c r="D73" s="464"/>
      <c r="E73" s="533"/>
      <c r="F73" s="852"/>
    </row>
    <row r="74" spans="1:6" ht="50" x14ac:dyDescent="0.25">
      <c r="A74" s="486"/>
      <c r="B74" s="339" t="s">
        <v>1546</v>
      </c>
      <c r="C74" s="487"/>
      <c r="D74" s="464"/>
      <c r="E74" s="533"/>
      <c r="F74" s="852"/>
    </row>
    <row r="75" spans="1:6" x14ac:dyDescent="0.25">
      <c r="A75" s="486"/>
      <c r="B75" s="339"/>
      <c r="C75" s="487"/>
      <c r="D75" s="464"/>
      <c r="E75" s="533"/>
      <c r="F75" s="852">
        <f>D75*E75</f>
        <v>0</v>
      </c>
    </row>
    <row r="76" spans="1:6" x14ac:dyDescent="0.25">
      <c r="A76" s="486" t="s">
        <v>495</v>
      </c>
      <c r="B76" s="457" t="s">
        <v>82</v>
      </c>
      <c r="C76" s="487" t="s">
        <v>66</v>
      </c>
      <c r="D76" s="464">
        <v>2000</v>
      </c>
      <c r="E76" s="533"/>
      <c r="F76" s="852">
        <f>D76*E76</f>
        <v>0</v>
      </c>
    </row>
    <row r="77" spans="1:6" x14ac:dyDescent="0.25">
      <c r="A77" s="486" t="s">
        <v>283</v>
      </c>
      <c r="B77" s="457" t="s">
        <v>215</v>
      </c>
      <c r="C77" s="487" t="s">
        <v>66</v>
      </c>
      <c r="D77" s="464">
        <v>700</v>
      </c>
      <c r="E77" s="533"/>
      <c r="F77" s="852">
        <f>D77*E77</f>
        <v>0</v>
      </c>
    </row>
    <row r="78" spans="1:6" x14ac:dyDescent="0.25">
      <c r="A78" s="486" t="s">
        <v>283</v>
      </c>
      <c r="B78" s="457" t="s">
        <v>215</v>
      </c>
      <c r="C78" s="487" t="s">
        <v>66</v>
      </c>
      <c r="D78" s="464">
        <v>200</v>
      </c>
      <c r="E78" s="533"/>
      <c r="F78" s="852">
        <f>D78*E78</f>
        <v>0</v>
      </c>
    </row>
    <row r="79" spans="1:6" x14ac:dyDescent="0.25">
      <c r="A79" s="486"/>
      <c r="B79" s="457"/>
      <c r="C79" s="487"/>
      <c r="D79" s="464"/>
      <c r="E79" s="533"/>
      <c r="F79" s="852"/>
    </row>
    <row r="80" spans="1:6" x14ac:dyDescent="0.25">
      <c r="A80" s="486"/>
      <c r="B80" s="457"/>
      <c r="C80" s="487"/>
      <c r="D80" s="464"/>
      <c r="E80" s="533"/>
      <c r="F80" s="852"/>
    </row>
    <row r="81" spans="1:6" ht="50" x14ac:dyDescent="0.25">
      <c r="A81" s="486"/>
      <c r="B81" s="339" t="s">
        <v>1627</v>
      </c>
      <c r="C81" s="487"/>
      <c r="D81" s="464"/>
      <c r="E81" s="533"/>
      <c r="F81" s="852"/>
    </row>
    <row r="82" spans="1:6" x14ac:dyDescent="0.25">
      <c r="A82" s="486"/>
      <c r="B82" s="339"/>
      <c r="C82" s="487"/>
      <c r="D82" s="464"/>
      <c r="E82" s="533"/>
      <c r="F82" s="852"/>
    </row>
    <row r="83" spans="1:6" x14ac:dyDescent="0.25">
      <c r="A83" s="486" t="s">
        <v>495</v>
      </c>
      <c r="B83" s="457" t="s">
        <v>82</v>
      </c>
      <c r="C83" s="487" t="s">
        <v>66</v>
      </c>
      <c r="D83" s="464">
        <v>3000</v>
      </c>
      <c r="E83" s="533"/>
      <c r="F83" s="852">
        <f>D83*E83</f>
        <v>0</v>
      </c>
    </row>
    <row r="84" spans="1:6" x14ac:dyDescent="0.25">
      <c r="A84" s="486" t="s">
        <v>283</v>
      </c>
      <c r="B84" s="457" t="s">
        <v>215</v>
      </c>
      <c r="C84" s="487" t="s">
        <v>66</v>
      </c>
      <c r="D84" s="464">
        <v>500</v>
      </c>
      <c r="E84" s="533"/>
      <c r="F84" s="852">
        <f t="shared" ref="F84:F85" si="4">D84*E84</f>
        <v>0</v>
      </c>
    </row>
    <row r="85" spans="1:6" x14ac:dyDescent="0.25">
      <c r="A85" s="486" t="s">
        <v>283</v>
      </c>
      <c r="B85" s="457" t="s">
        <v>215</v>
      </c>
      <c r="C85" s="487" t="s">
        <v>66</v>
      </c>
      <c r="D85" s="464">
        <v>200</v>
      </c>
      <c r="E85" s="533"/>
      <c r="F85" s="852">
        <f t="shared" si="4"/>
        <v>0</v>
      </c>
    </row>
    <row r="86" spans="1:6" x14ac:dyDescent="0.25">
      <c r="A86" s="486"/>
      <c r="B86" s="457"/>
      <c r="C86" s="487"/>
      <c r="D86" s="464"/>
      <c r="E86" s="533"/>
      <c r="F86" s="852"/>
    </row>
    <row r="87" spans="1:6" x14ac:dyDescent="0.25">
      <c r="A87" s="453"/>
      <c r="B87" s="454"/>
      <c r="C87" s="458"/>
      <c r="D87" s="458"/>
      <c r="E87" s="518"/>
      <c r="F87" s="833"/>
    </row>
    <row r="88" spans="1:6" ht="13" x14ac:dyDescent="0.25">
      <c r="A88" s="453"/>
      <c r="B88" s="295" t="s">
        <v>70</v>
      </c>
      <c r="C88" s="458"/>
      <c r="D88" s="458"/>
      <c r="E88" s="518"/>
      <c r="F88" s="833"/>
    </row>
    <row r="89" spans="1:6" x14ac:dyDescent="0.25">
      <c r="A89" s="453"/>
      <c r="B89" s="454"/>
      <c r="C89" s="458"/>
      <c r="D89" s="458"/>
      <c r="E89" s="518"/>
      <c r="F89" s="833"/>
    </row>
    <row r="90" spans="1:6" ht="37.5" x14ac:dyDescent="0.25">
      <c r="A90" s="453"/>
      <c r="B90" s="304" t="s">
        <v>776</v>
      </c>
      <c r="C90" s="458"/>
      <c r="D90" s="458"/>
      <c r="E90" s="518"/>
      <c r="F90" s="833"/>
    </row>
    <row r="91" spans="1:6" x14ac:dyDescent="0.25">
      <c r="A91" s="453"/>
      <c r="B91" s="304"/>
      <c r="C91" s="458"/>
      <c r="D91" s="458"/>
      <c r="E91" s="518"/>
      <c r="F91" s="833"/>
    </row>
    <row r="92" spans="1:6" x14ac:dyDescent="0.25">
      <c r="A92" s="453" t="s">
        <v>146</v>
      </c>
      <c r="B92" s="454" t="s">
        <v>1194</v>
      </c>
      <c r="C92" s="458" t="s">
        <v>294</v>
      </c>
      <c r="D92" s="458">
        <v>11</v>
      </c>
      <c r="E92" s="518"/>
      <c r="F92" s="833">
        <f>D92*E92</f>
        <v>0</v>
      </c>
    </row>
    <row r="93" spans="1:6" x14ac:dyDescent="0.25">
      <c r="A93" s="486"/>
      <c r="B93" s="457"/>
      <c r="C93" s="458"/>
      <c r="D93" s="464"/>
      <c r="E93" s="518"/>
      <c r="F93" s="833"/>
    </row>
    <row r="94" spans="1:6" ht="37.5" x14ac:dyDescent="0.25">
      <c r="A94" s="453"/>
      <c r="B94" s="304" t="s">
        <v>777</v>
      </c>
      <c r="C94" s="458"/>
      <c r="D94" s="458"/>
      <c r="E94" s="518"/>
      <c r="F94" s="833"/>
    </row>
    <row r="95" spans="1:6" x14ac:dyDescent="0.25">
      <c r="A95" s="453"/>
      <c r="B95" s="304"/>
      <c r="C95" s="458"/>
      <c r="D95" s="458"/>
      <c r="E95" s="518"/>
      <c r="F95" s="833"/>
    </row>
    <row r="96" spans="1:6" x14ac:dyDescent="0.25">
      <c r="A96" s="453" t="s">
        <v>295</v>
      </c>
      <c r="B96" s="454" t="s">
        <v>1194</v>
      </c>
      <c r="C96" s="458" t="s">
        <v>294</v>
      </c>
      <c r="D96" s="458">
        <v>9</v>
      </c>
      <c r="E96" s="518"/>
      <c r="F96" s="833">
        <f>D96*E96</f>
        <v>0</v>
      </c>
    </row>
    <row r="97" spans="1:6" x14ac:dyDescent="0.25">
      <c r="A97" s="486"/>
      <c r="B97" s="488"/>
      <c r="C97" s="487"/>
      <c r="D97" s="464"/>
      <c r="E97" s="518"/>
      <c r="F97" s="833"/>
    </row>
    <row r="98" spans="1:6" ht="37.5" x14ac:dyDescent="0.25">
      <c r="A98" s="453"/>
      <c r="B98" s="304" t="s">
        <v>778</v>
      </c>
      <c r="C98" s="458"/>
      <c r="D98" s="458"/>
      <c r="E98" s="518"/>
      <c r="F98" s="833"/>
    </row>
    <row r="99" spans="1:6" x14ac:dyDescent="0.25">
      <c r="A99" s="453"/>
      <c r="B99" s="304"/>
      <c r="C99" s="458"/>
      <c r="D99" s="458"/>
      <c r="E99" s="518"/>
      <c r="F99" s="833"/>
    </row>
    <row r="100" spans="1:6" x14ac:dyDescent="0.25">
      <c r="A100" s="453" t="s">
        <v>634</v>
      </c>
      <c r="B100" s="454" t="s">
        <v>1194</v>
      </c>
      <c r="C100" s="458" t="s">
        <v>294</v>
      </c>
      <c r="D100" s="458">
        <v>12</v>
      </c>
      <c r="E100" s="518">
        <f>E96</f>
        <v>0</v>
      </c>
      <c r="F100" s="833">
        <f>D100*E100</f>
        <v>0</v>
      </c>
    </row>
    <row r="101" spans="1:6" x14ac:dyDescent="0.25">
      <c r="A101" s="486"/>
      <c r="B101" s="457"/>
      <c r="C101" s="458"/>
      <c r="D101" s="464"/>
      <c r="E101" s="518"/>
      <c r="F101" s="833"/>
    </row>
    <row r="102" spans="1:6" ht="37.5" x14ac:dyDescent="0.25">
      <c r="A102" s="453"/>
      <c r="B102" s="304" t="s">
        <v>779</v>
      </c>
      <c r="C102" s="458"/>
      <c r="D102" s="458"/>
      <c r="E102" s="518"/>
      <c r="F102" s="833"/>
    </row>
    <row r="103" spans="1:6" x14ac:dyDescent="0.25">
      <c r="A103" s="453"/>
      <c r="B103" s="304"/>
      <c r="C103" s="458"/>
      <c r="D103" s="458"/>
      <c r="E103" s="518"/>
      <c r="F103" s="833"/>
    </row>
    <row r="104" spans="1:6" x14ac:dyDescent="0.25">
      <c r="A104" s="453" t="s">
        <v>635</v>
      </c>
      <c r="B104" s="454" t="s">
        <v>1194</v>
      </c>
      <c r="C104" s="458" t="s">
        <v>294</v>
      </c>
      <c r="D104" s="458">
        <v>1</v>
      </c>
      <c r="E104" s="518">
        <f>E100</f>
        <v>0</v>
      </c>
      <c r="F104" s="833">
        <f>D104*E104</f>
        <v>0</v>
      </c>
    </row>
    <row r="105" spans="1:6" x14ac:dyDescent="0.25">
      <c r="A105" s="486"/>
      <c r="B105" s="339"/>
      <c r="C105" s="487"/>
      <c r="D105" s="464"/>
      <c r="E105" s="464"/>
      <c r="F105" s="833"/>
    </row>
    <row r="106" spans="1:6" ht="13" thickBot="1" x14ac:dyDescent="0.3">
      <c r="A106" s="466"/>
      <c r="B106" s="467"/>
      <c r="C106" s="468"/>
      <c r="D106" s="468" t="s">
        <v>216</v>
      </c>
      <c r="E106" s="469"/>
      <c r="F106" s="834">
        <f>SUM(F57:F105)</f>
        <v>0</v>
      </c>
    </row>
    <row r="107" spans="1:6" x14ac:dyDescent="0.25">
      <c r="A107" s="474"/>
      <c r="C107" s="448"/>
      <c r="D107" s="448"/>
      <c r="E107" s="475"/>
      <c r="F107" s="835"/>
    </row>
    <row r="108" spans="1:6" ht="13.5" thickBot="1" x14ac:dyDescent="0.35">
      <c r="A108" s="15"/>
      <c r="C108" s="448"/>
      <c r="D108" s="448"/>
      <c r="E108" s="445"/>
      <c r="F108" s="858"/>
    </row>
    <row r="109" spans="1:6" ht="26.5" thickBot="1" x14ac:dyDescent="0.3">
      <c r="A109" s="800" t="s">
        <v>72</v>
      </c>
      <c r="B109" s="801" t="s">
        <v>73</v>
      </c>
      <c r="C109" s="801" t="s">
        <v>74</v>
      </c>
      <c r="D109" s="801" t="s">
        <v>75</v>
      </c>
      <c r="E109" s="802" t="s">
        <v>1440</v>
      </c>
      <c r="F109" s="832" t="s">
        <v>1441</v>
      </c>
    </row>
    <row r="110" spans="1:6" ht="13" x14ac:dyDescent="0.3">
      <c r="A110" s="361"/>
      <c r="B110" s="307"/>
      <c r="C110" s="307"/>
      <c r="D110" s="307"/>
      <c r="E110" s="307"/>
      <c r="F110" s="836"/>
    </row>
    <row r="111" spans="1:6" ht="13" x14ac:dyDescent="0.3">
      <c r="A111" s="486"/>
      <c r="B111" s="349" t="s">
        <v>71</v>
      </c>
      <c r="C111" s="458"/>
      <c r="D111" s="458"/>
      <c r="E111" s="464"/>
      <c r="F111" s="833"/>
    </row>
    <row r="112" spans="1:6" ht="37.5" x14ac:dyDescent="0.25">
      <c r="A112" s="486"/>
      <c r="B112" s="339" t="s">
        <v>771</v>
      </c>
      <c r="C112" s="458"/>
      <c r="D112" s="458"/>
      <c r="E112" s="464"/>
      <c r="F112" s="833"/>
    </row>
    <row r="113" spans="1:6" x14ac:dyDescent="0.25">
      <c r="A113" s="486"/>
      <c r="B113" s="488"/>
      <c r="C113" s="458"/>
      <c r="D113" s="458"/>
      <c r="E113" s="464"/>
      <c r="F113" s="833"/>
    </row>
    <row r="114" spans="1:6" x14ac:dyDescent="0.25">
      <c r="A114" s="486" t="s">
        <v>147</v>
      </c>
      <c r="B114" s="488" t="s">
        <v>1271</v>
      </c>
      <c r="C114" s="487" t="s">
        <v>294</v>
      </c>
      <c r="D114" s="464">
        <v>1</v>
      </c>
      <c r="E114" s="518"/>
      <c r="F114" s="833">
        <f t="shared" ref="F114:F134" si="5">D114*E114</f>
        <v>0</v>
      </c>
    </row>
    <row r="115" spans="1:6" x14ac:dyDescent="0.25">
      <c r="A115" s="486" t="s">
        <v>296</v>
      </c>
      <c r="B115" s="488" t="s">
        <v>1272</v>
      </c>
      <c r="C115" s="487" t="s">
        <v>294</v>
      </c>
      <c r="D115" s="464">
        <v>1</v>
      </c>
      <c r="E115" s="518"/>
      <c r="F115" s="833">
        <f t="shared" si="5"/>
        <v>0</v>
      </c>
    </row>
    <row r="116" spans="1:6" x14ac:dyDescent="0.25">
      <c r="A116" s="453"/>
      <c r="B116" s="454"/>
      <c r="C116" s="458"/>
      <c r="D116" s="458"/>
      <c r="E116" s="518"/>
      <c r="F116" s="833">
        <f t="shared" si="5"/>
        <v>0</v>
      </c>
    </row>
    <row r="117" spans="1:6" ht="37.5" x14ac:dyDescent="0.25">
      <c r="A117" s="486"/>
      <c r="B117" s="339" t="s">
        <v>810</v>
      </c>
      <c r="C117" s="487"/>
      <c r="D117" s="464"/>
      <c r="E117" s="518"/>
      <c r="F117" s="833">
        <f t="shared" si="5"/>
        <v>0</v>
      </c>
    </row>
    <row r="118" spans="1:6" x14ac:dyDescent="0.25">
      <c r="A118" s="486"/>
      <c r="B118" s="543"/>
      <c r="C118" s="487"/>
      <c r="D118" s="464"/>
      <c r="E118" s="518"/>
      <c r="F118" s="833">
        <f t="shared" si="5"/>
        <v>0</v>
      </c>
    </row>
    <row r="119" spans="1:6" x14ac:dyDescent="0.25">
      <c r="A119" s="486" t="s">
        <v>712</v>
      </c>
      <c r="B119" s="488" t="s">
        <v>1253</v>
      </c>
      <c r="C119" s="487" t="s">
        <v>294</v>
      </c>
      <c r="D119" s="464">
        <v>2</v>
      </c>
      <c r="E119" s="518"/>
      <c r="F119" s="833">
        <f t="shared" si="5"/>
        <v>0</v>
      </c>
    </row>
    <row r="120" spans="1:6" x14ac:dyDescent="0.25">
      <c r="A120" s="453"/>
      <c r="B120" s="454"/>
      <c r="C120" s="458"/>
      <c r="D120" s="458"/>
      <c r="E120" s="518">
        <v>0</v>
      </c>
      <c r="F120" s="833">
        <f t="shared" si="5"/>
        <v>0</v>
      </c>
    </row>
    <row r="121" spans="1:6" ht="13" x14ac:dyDescent="0.3">
      <c r="A121" s="453"/>
      <c r="B121" s="348" t="s">
        <v>14</v>
      </c>
      <c r="C121" s="458"/>
      <c r="D121" s="458"/>
      <c r="E121" s="518">
        <v>0</v>
      </c>
      <c r="F121" s="833">
        <f t="shared" si="5"/>
        <v>0</v>
      </c>
    </row>
    <row r="122" spans="1:6" x14ac:dyDescent="0.25">
      <c r="A122" s="453"/>
      <c r="B122" s="454"/>
      <c r="C122" s="458"/>
      <c r="D122" s="458"/>
      <c r="E122" s="518">
        <v>0</v>
      </c>
      <c r="F122" s="833">
        <f t="shared" si="5"/>
        <v>0</v>
      </c>
    </row>
    <row r="123" spans="1:6" ht="37.5" x14ac:dyDescent="0.25">
      <c r="A123" s="453"/>
      <c r="B123" s="304" t="s">
        <v>780</v>
      </c>
      <c r="C123" s="458"/>
      <c r="D123" s="458"/>
      <c r="E123" s="518">
        <v>0</v>
      </c>
      <c r="F123" s="833">
        <f t="shared" si="5"/>
        <v>0</v>
      </c>
    </row>
    <row r="124" spans="1:6" x14ac:dyDescent="0.25">
      <c r="A124" s="453"/>
      <c r="B124" s="454"/>
      <c r="C124" s="458"/>
      <c r="D124" s="458"/>
      <c r="E124" s="518">
        <v>0</v>
      </c>
      <c r="F124" s="833">
        <f t="shared" si="5"/>
        <v>0</v>
      </c>
    </row>
    <row r="125" spans="1:6" x14ac:dyDescent="0.25">
      <c r="A125" s="453" t="s">
        <v>781</v>
      </c>
      <c r="B125" s="454" t="s">
        <v>1273</v>
      </c>
      <c r="C125" s="458" t="s">
        <v>294</v>
      </c>
      <c r="D125" s="458">
        <v>2</v>
      </c>
      <c r="E125" s="518"/>
      <c r="F125" s="833">
        <f t="shared" si="5"/>
        <v>0</v>
      </c>
    </row>
    <row r="126" spans="1:6" x14ac:dyDescent="0.25">
      <c r="A126" s="453" t="s">
        <v>782</v>
      </c>
      <c r="B126" s="454" t="s">
        <v>1274</v>
      </c>
      <c r="C126" s="458" t="s">
        <v>294</v>
      </c>
      <c r="D126" s="458">
        <v>2</v>
      </c>
      <c r="E126" s="518"/>
      <c r="F126" s="833">
        <f t="shared" si="5"/>
        <v>0</v>
      </c>
    </row>
    <row r="127" spans="1:6" x14ac:dyDescent="0.25">
      <c r="A127" s="453"/>
      <c r="B127" s="454"/>
      <c r="C127" s="458"/>
      <c r="D127" s="458"/>
      <c r="E127" s="518"/>
      <c r="F127" s="833">
        <f t="shared" si="5"/>
        <v>0</v>
      </c>
    </row>
    <row r="128" spans="1:6" ht="13" x14ac:dyDescent="0.3">
      <c r="A128" s="486"/>
      <c r="B128" s="362" t="s">
        <v>86</v>
      </c>
      <c r="C128" s="458"/>
      <c r="D128" s="458"/>
      <c r="E128" s="461"/>
      <c r="F128" s="833">
        <f t="shared" si="5"/>
        <v>0</v>
      </c>
    </row>
    <row r="129" spans="1:6" x14ac:dyDescent="0.25">
      <c r="A129" s="486"/>
      <c r="B129" s="488"/>
      <c r="C129" s="458"/>
      <c r="D129" s="458"/>
      <c r="E129" s="518">
        <v>0</v>
      </c>
      <c r="F129" s="833">
        <f t="shared" si="5"/>
        <v>0</v>
      </c>
    </row>
    <row r="130" spans="1:6" ht="50" x14ac:dyDescent="0.25">
      <c r="A130" s="486"/>
      <c r="B130" s="339" t="s">
        <v>773</v>
      </c>
      <c r="C130" s="458"/>
      <c r="D130" s="458"/>
      <c r="E130" s="518">
        <v>0</v>
      </c>
      <c r="F130" s="833">
        <f t="shared" si="5"/>
        <v>0</v>
      </c>
    </row>
    <row r="131" spans="1:6" x14ac:dyDescent="0.25">
      <c r="A131" s="486"/>
      <c r="B131" s="339"/>
      <c r="C131" s="458"/>
      <c r="D131" s="458"/>
      <c r="E131" s="518">
        <v>0</v>
      </c>
      <c r="F131" s="833">
        <f t="shared" si="5"/>
        <v>0</v>
      </c>
    </row>
    <row r="132" spans="1:6" x14ac:dyDescent="0.25">
      <c r="A132" s="486" t="s">
        <v>191</v>
      </c>
      <c r="B132" s="488" t="s">
        <v>21</v>
      </c>
      <c r="C132" s="458" t="s">
        <v>294</v>
      </c>
      <c r="D132" s="458">
        <v>4</v>
      </c>
      <c r="E132" s="518"/>
      <c r="F132" s="833">
        <f t="shared" si="5"/>
        <v>0</v>
      </c>
    </row>
    <row r="133" spans="1:6" x14ac:dyDescent="0.25">
      <c r="A133" s="486" t="s">
        <v>237</v>
      </c>
      <c r="B133" s="488" t="s">
        <v>740</v>
      </c>
      <c r="C133" s="458" t="s">
        <v>294</v>
      </c>
      <c r="D133" s="458">
        <v>4</v>
      </c>
      <c r="E133" s="518"/>
      <c r="F133" s="833">
        <f t="shared" si="5"/>
        <v>0</v>
      </c>
    </row>
    <row r="134" spans="1:6" x14ac:dyDescent="0.25">
      <c r="A134" s="486" t="s">
        <v>239</v>
      </c>
      <c r="B134" s="488" t="s">
        <v>1275</v>
      </c>
      <c r="C134" s="487" t="s">
        <v>294</v>
      </c>
      <c r="D134" s="464">
        <v>3</v>
      </c>
      <c r="E134" s="973"/>
      <c r="F134" s="833">
        <f t="shared" si="5"/>
        <v>0</v>
      </c>
    </row>
    <row r="135" spans="1:6" ht="13" x14ac:dyDescent="0.3">
      <c r="A135" s="306"/>
      <c r="B135" s="349"/>
      <c r="C135" s="487"/>
      <c r="D135" s="487"/>
      <c r="E135" s="533"/>
      <c r="F135" s="852"/>
    </row>
    <row r="136" spans="1:6" ht="13" x14ac:dyDescent="0.3">
      <c r="A136" s="306"/>
      <c r="B136" s="362"/>
      <c r="C136" s="487"/>
      <c r="D136" s="487"/>
      <c r="E136" s="461"/>
      <c r="F136" s="852"/>
    </row>
    <row r="137" spans="1:6" ht="13" x14ac:dyDescent="0.3">
      <c r="A137" s="361"/>
      <c r="B137" s="349"/>
      <c r="C137" s="487"/>
      <c r="D137" s="487"/>
      <c r="E137" s="533"/>
      <c r="F137" s="852"/>
    </row>
    <row r="138" spans="1:6" x14ac:dyDescent="0.25">
      <c r="A138" s="453"/>
      <c r="B138" s="304"/>
      <c r="C138" s="458"/>
      <c r="D138" s="458"/>
      <c r="E138" s="464"/>
      <c r="F138" s="833"/>
    </row>
    <row r="139" spans="1:6" x14ac:dyDescent="0.25">
      <c r="A139" s="453"/>
      <c r="B139" s="304"/>
      <c r="C139" s="458"/>
      <c r="D139" s="458"/>
      <c r="E139" s="464"/>
      <c r="F139" s="833"/>
    </row>
    <row r="140" spans="1:6" x14ac:dyDescent="0.25">
      <c r="A140" s="453"/>
      <c r="B140" s="304"/>
      <c r="C140" s="458"/>
      <c r="D140" s="458"/>
      <c r="E140" s="464"/>
      <c r="F140" s="833"/>
    </row>
    <row r="141" spans="1:6" x14ac:dyDescent="0.25">
      <c r="A141" s="453"/>
      <c r="B141" s="454"/>
      <c r="C141" s="458"/>
      <c r="D141" s="458"/>
      <c r="E141" s="464"/>
      <c r="F141" s="833"/>
    </row>
    <row r="142" spans="1:6" x14ac:dyDescent="0.25">
      <c r="A142" s="486"/>
      <c r="B142" s="488"/>
      <c r="C142" s="487"/>
      <c r="D142" s="464"/>
      <c r="E142" s="464"/>
      <c r="F142" s="833"/>
    </row>
    <row r="143" spans="1:6" x14ac:dyDescent="0.25">
      <c r="A143" s="486"/>
      <c r="B143" s="488"/>
      <c r="C143" s="487"/>
      <c r="D143" s="464"/>
      <c r="E143" s="464"/>
      <c r="F143" s="833"/>
    </row>
    <row r="144" spans="1:6" x14ac:dyDescent="0.25">
      <c r="A144" s="486"/>
      <c r="B144" s="488"/>
      <c r="C144" s="487"/>
      <c r="D144" s="464"/>
      <c r="E144" s="464"/>
      <c r="F144" s="833"/>
    </row>
    <row r="145" spans="1:6" ht="13" x14ac:dyDescent="0.3">
      <c r="A145" s="453"/>
      <c r="B145" s="348"/>
      <c r="C145" s="458"/>
      <c r="D145" s="458"/>
      <c r="E145" s="464"/>
      <c r="F145" s="853"/>
    </row>
    <row r="146" spans="1:6" ht="13" thickBot="1" x14ac:dyDescent="0.3">
      <c r="A146" s="466"/>
      <c r="B146" s="467"/>
      <c r="C146" s="468"/>
      <c r="D146" s="468" t="s">
        <v>216</v>
      </c>
      <c r="E146" s="469"/>
      <c r="F146" s="834">
        <f>SUM(F114:F145)</f>
        <v>0</v>
      </c>
    </row>
    <row r="147" spans="1:6" x14ac:dyDescent="0.25">
      <c r="A147" s="474"/>
      <c r="C147" s="448"/>
      <c r="D147" s="448"/>
      <c r="E147" s="475"/>
      <c r="F147" s="835"/>
    </row>
    <row r="148" spans="1:6" ht="13.5" thickBot="1" x14ac:dyDescent="0.35">
      <c r="A148" s="15"/>
      <c r="C148" s="448"/>
      <c r="D148" s="448"/>
      <c r="E148" s="445"/>
      <c r="F148" s="858"/>
    </row>
    <row r="149" spans="1:6" ht="26.5" thickBot="1" x14ac:dyDescent="0.3">
      <c r="A149" s="800" t="s">
        <v>72</v>
      </c>
      <c r="B149" s="801" t="s">
        <v>73</v>
      </c>
      <c r="C149" s="801" t="s">
        <v>74</v>
      </c>
      <c r="D149" s="801" t="s">
        <v>75</v>
      </c>
      <c r="E149" s="802" t="s">
        <v>1440</v>
      </c>
      <c r="F149" s="832" t="s">
        <v>1441</v>
      </c>
    </row>
    <row r="150" spans="1:6" ht="13" x14ac:dyDescent="0.3">
      <c r="A150" s="361"/>
      <c r="B150" s="307"/>
      <c r="C150" s="307"/>
      <c r="D150" s="307"/>
      <c r="E150" s="307"/>
      <c r="F150" s="836"/>
    </row>
    <row r="151" spans="1:6" ht="13" x14ac:dyDescent="0.3">
      <c r="A151" s="453"/>
      <c r="B151" s="349" t="s">
        <v>76</v>
      </c>
      <c r="C151" s="458"/>
      <c r="D151" s="458"/>
      <c r="E151" s="464"/>
      <c r="F151" s="833"/>
    </row>
    <row r="152" spans="1:6" ht="13" x14ac:dyDescent="0.3">
      <c r="A152" s="453"/>
      <c r="B152" s="362"/>
      <c r="C152" s="458"/>
      <c r="D152" s="458"/>
      <c r="E152" s="464"/>
      <c r="F152" s="833"/>
    </row>
    <row r="153" spans="1:6" ht="13" x14ac:dyDescent="0.3">
      <c r="A153" s="453"/>
      <c r="B153" s="349" t="s">
        <v>148</v>
      </c>
      <c r="C153" s="458"/>
      <c r="D153" s="458"/>
      <c r="E153" s="464"/>
      <c r="F153" s="833"/>
    </row>
    <row r="154" spans="1:6" x14ac:dyDescent="0.25">
      <c r="A154" s="453"/>
      <c r="B154" s="454"/>
      <c r="C154" s="458"/>
      <c r="D154" s="458"/>
      <c r="E154" s="464"/>
      <c r="F154" s="833"/>
    </row>
    <row r="155" spans="1:6" ht="50.5" x14ac:dyDescent="0.3">
      <c r="A155" s="361"/>
      <c r="B155" s="339" t="s">
        <v>774</v>
      </c>
      <c r="C155" s="458"/>
      <c r="D155" s="458"/>
      <c r="E155" s="464"/>
      <c r="F155" s="833"/>
    </row>
    <row r="156" spans="1:6" ht="13" x14ac:dyDescent="0.3">
      <c r="A156" s="361"/>
      <c r="B156" s="339"/>
      <c r="C156" s="458"/>
      <c r="D156" s="458"/>
      <c r="E156" s="464"/>
      <c r="F156" s="833"/>
    </row>
    <row r="157" spans="1:6" x14ac:dyDescent="0.25">
      <c r="A157" s="486" t="s">
        <v>165</v>
      </c>
      <c r="B157" s="488" t="s">
        <v>740</v>
      </c>
      <c r="C157" s="458" t="s">
        <v>294</v>
      </c>
      <c r="D157" s="458">
        <v>4</v>
      </c>
      <c r="E157" s="518"/>
      <c r="F157" s="833">
        <f t="shared" ref="F157:F174" si="6">D157*E157</f>
        <v>0</v>
      </c>
    </row>
    <row r="158" spans="1:6" x14ac:dyDescent="0.25">
      <c r="A158" s="486" t="s">
        <v>1</v>
      </c>
      <c r="B158" s="488" t="s">
        <v>1194</v>
      </c>
      <c r="C158" s="458" t="s">
        <v>294</v>
      </c>
      <c r="D158" s="458">
        <v>4</v>
      </c>
      <c r="E158" s="518"/>
      <c r="F158" s="833">
        <f t="shared" si="6"/>
        <v>0</v>
      </c>
    </row>
    <row r="159" spans="1:6" x14ac:dyDescent="0.25">
      <c r="A159" s="486"/>
      <c r="B159" s="339"/>
      <c r="C159" s="458"/>
      <c r="D159" s="458"/>
      <c r="E159" s="518"/>
      <c r="F159" s="833"/>
    </row>
    <row r="160" spans="1:6" ht="13" x14ac:dyDescent="0.3">
      <c r="A160" s="486"/>
      <c r="B160" s="349" t="s">
        <v>103</v>
      </c>
      <c r="C160" s="458"/>
      <c r="D160" s="458"/>
      <c r="E160" s="518"/>
      <c r="F160" s="833"/>
    </row>
    <row r="161" spans="1:6" x14ac:dyDescent="0.25">
      <c r="A161" s="486"/>
      <c r="B161" s="454"/>
      <c r="C161" s="458"/>
      <c r="D161" s="458"/>
      <c r="E161" s="518"/>
      <c r="F161" s="833"/>
    </row>
    <row r="162" spans="1:6" ht="37.5" x14ac:dyDescent="0.25">
      <c r="A162" s="486"/>
      <c r="B162" s="339" t="s">
        <v>775</v>
      </c>
      <c r="C162" s="458"/>
      <c r="D162" s="458"/>
      <c r="E162" s="518"/>
      <c r="F162" s="833"/>
    </row>
    <row r="163" spans="1:6" x14ac:dyDescent="0.25">
      <c r="A163" s="486"/>
      <c r="B163" s="488"/>
      <c r="C163" s="458"/>
      <c r="D163" s="458"/>
      <c r="E163" s="518"/>
      <c r="F163" s="833"/>
    </row>
    <row r="164" spans="1:6" x14ac:dyDescent="0.25">
      <c r="A164" s="486" t="s">
        <v>166</v>
      </c>
      <c r="B164" s="488" t="s">
        <v>175</v>
      </c>
      <c r="C164" s="458" t="s">
        <v>294</v>
      </c>
      <c r="D164" s="458">
        <v>5</v>
      </c>
      <c r="E164" s="518"/>
      <c r="F164" s="833">
        <f t="shared" si="6"/>
        <v>0</v>
      </c>
    </row>
    <row r="165" spans="1:6" x14ac:dyDescent="0.25">
      <c r="A165" s="486"/>
      <c r="B165" s="543"/>
      <c r="C165" s="487"/>
      <c r="D165" s="464"/>
      <c r="E165" s="518"/>
      <c r="F165" s="833"/>
    </row>
    <row r="166" spans="1:6" ht="13" x14ac:dyDescent="0.3">
      <c r="A166" s="486"/>
      <c r="B166" s="349" t="s">
        <v>232</v>
      </c>
      <c r="C166" s="487"/>
      <c r="D166" s="458"/>
      <c r="E166" s="518"/>
      <c r="F166" s="833"/>
    </row>
    <row r="167" spans="1:6" x14ac:dyDescent="0.25">
      <c r="A167" s="486"/>
      <c r="B167" s="488"/>
      <c r="C167" s="487"/>
      <c r="D167" s="458"/>
      <c r="E167" s="518"/>
      <c r="F167" s="833"/>
    </row>
    <row r="168" spans="1:6" ht="75" x14ac:dyDescent="0.25">
      <c r="A168" s="486"/>
      <c r="B168" s="339" t="s">
        <v>921</v>
      </c>
      <c r="C168" s="487"/>
      <c r="D168" s="458"/>
      <c r="E168" s="518"/>
      <c r="F168" s="833"/>
    </row>
    <row r="169" spans="1:6" x14ac:dyDescent="0.25">
      <c r="A169" s="486"/>
      <c r="B169" s="488"/>
      <c r="C169" s="458"/>
      <c r="D169" s="458"/>
      <c r="E169" s="518"/>
      <c r="F169" s="833"/>
    </row>
    <row r="170" spans="1:6" x14ac:dyDescent="0.25">
      <c r="A170" s="486" t="s">
        <v>784</v>
      </c>
      <c r="B170" s="488" t="s">
        <v>1194</v>
      </c>
      <c r="C170" s="458" t="s">
        <v>294</v>
      </c>
      <c r="D170" s="464">
        <v>2</v>
      </c>
      <c r="E170" s="518"/>
      <c r="F170" s="833">
        <f t="shared" si="6"/>
        <v>0</v>
      </c>
    </row>
    <row r="171" spans="1:6" x14ac:dyDescent="0.25">
      <c r="A171" s="486"/>
      <c r="B171" s="488"/>
      <c r="C171" s="458"/>
      <c r="D171" s="464"/>
      <c r="E171" s="518"/>
      <c r="F171" s="833"/>
    </row>
    <row r="172" spans="1:6" ht="75" x14ac:dyDescent="0.25">
      <c r="A172" s="486"/>
      <c r="B172" s="339" t="s">
        <v>783</v>
      </c>
      <c r="C172" s="487"/>
      <c r="D172" s="458"/>
      <c r="E172" s="518"/>
      <c r="F172" s="833"/>
    </row>
    <row r="173" spans="1:6" x14ac:dyDescent="0.25">
      <c r="A173" s="486"/>
      <c r="B173" s="488"/>
      <c r="C173" s="458"/>
      <c r="D173" s="458"/>
      <c r="E173" s="518"/>
      <c r="F173" s="833"/>
    </row>
    <row r="174" spans="1:6" x14ac:dyDescent="0.25">
      <c r="A174" s="486" t="s">
        <v>785</v>
      </c>
      <c r="B174" s="488" t="s">
        <v>1194</v>
      </c>
      <c r="C174" s="458" t="s">
        <v>294</v>
      </c>
      <c r="D174" s="464">
        <v>1</v>
      </c>
      <c r="E174" s="518"/>
      <c r="F174" s="833">
        <f t="shared" si="6"/>
        <v>0</v>
      </c>
    </row>
    <row r="175" spans="1:6" ht="13" x14ac:dyDescent="0.3">
      <c r="A175" s="453"/>
      <c r="B175" s="348"/>
      <c r="C175" s="458"/>
      <c r="D175" s="458"/>
      <c r="E175" s="464"/>
      <c r="F175" s="853"/>
    </row>
    <row r="176" spans="1:6" ht="13" x14ac:dyDescent="0.3">
      <c r="A176" s="453"/>
      <c r="B176" s="348"/>
      <c r="C176" s="458"/>
      <c r="D176" s="458"/>
      <c r="E176" s="464"/>
      <c r="F176" s="853"/>
    </row>
    <row r="177" spans="1:6" ht="13" x14ac:dyDescent="0.3">
      <c r="A177" s="453"/>
      <c r="B177" s="348"/>
      <c r="C177" s="458"/>
      <c r="D177" s="458"/>
      <c r="E177" s="464"/>
      <c r="F177" s="853"/>
    </row>
    <row r="178" spans="1:6" x14ac:dyDescent="0.25">
      <c r="A178" s="453"/>
      <c r="B178" s="454"/>
      <c r="C178" s="458"/>
      <c r="D178" s="458"/>
      <c r="E178" s="464"/>
      <c r="F178" s="838"/>
    </row>
    <row r="179" spans="1:6" x14ac:dyDescent="0.25">
      <c r="A179" s="453"/>
      <c r="B179" s="502"/>
      <c r="C179" s="458"/>
      <c r="D179" s="458"/>
      <c r="E179" s="464"/>
      <c r="F179" s="838"/>
    </row>
    <row r="180" spans="1:6" x14ac:dyDescent="0.25">
      <c r="A180" s="486"/>
      <c r="B180" s="488"/>
      <c r="C180" s="458"/>
      <c r="D180" s="458"/>
      <c r="E180" s="464"/>
      <c r="F180" s="833"/>
    </row>
    <row r="181" spans="1:6" x14ac:dyDescent="0.25">
      <c r="A181" s="486"/>
      <c r="B181" s="339"/>
      <c r="C181" s="458"/>
      <c r="D181" s="458"/>
      <c r="E181" s="464"/>
      <c r="F181" s="833"/>
    </row>
    <row r="182" spans="1:6" x14ac:dyDescent="0.25">
      <c r="A182" s="486"/>
      <c r="B182" s="339"/>
      <c r="C182" s="458"/>
      <c r="D182" s="458"/>
      <c r="E182" s="464"/>
      <c r="F182" s="833"/>
    </row>
    <row r="183" spans="1:6" x14ac:dyDescent="0.25">
      <c r="A183" s="486"/>
      <c r="B183" s="488"/>
      <c r="C183" s="458"/>
      <c r="D183" s="458"/>
      <c r="E183" s="464"/>
      <c r="F183" s="833"/>
    </row>
    <row r="184" spans="1:6" ht="13" thickBot="1" x14ac:dyDescent="0.3">
      <c r="A184" s="466"/>
      <c r="B184" s="467"/>
      <c r="C184" s="468"/>
      <c r="D184" s="468" t="s">
        <v>216</v>
      </c>
      <c r="E184" s="469"/>
      <c r="F184" s="834">
        <f>SUM(F157:F183)</f>
        <v>0</v>
      </c>
    </row>
    <row r="185" spans="1:6" x14ac:dyDescent="0.25">
      <c r="A185" s="474"/>
      <c r="C185" s="448"/>
      <c r="D185" s="448"/>
      <c r="E185" s="475"/>
      <c r="F185" s="835"/>
    </row>
    <row r="186" spans="1:6" x14ac:dyDescent="0.25">
      <c r="A186" s="474"/>
      <c r="C186" s="448"/>
      <c r="D186" s="448"/>
      <c r="E186" s="475"/>
      <c r="F186" s="835"/>
    </row>
    <row r="187" spans="1:6" ht="13.5" thickBot="1" x14ac:dyDescent="0.35">
      <c r="A187" s="15"/>
      <c r="C187" s="448"/>
      <c r="D187" s="448"/>
      <c r="E187" s="445"/>
      <c r="F187" s="858"/>
    </row>
    <row r="188" spans="1:6" ht="26.5" thickBot="1" x14ac:dyDescent="0.3">
      <c r="A188" s="800" t="s">
        <v>72</v>
      </c>
      <c r="B188" s="801" t="s">
        <v>73</v>
      </c>
      <c r="C188" s="801" t="s">
        <v>74</v>
      </c>
      <c r="D188" s="801" t="s">
        <v>75</v>
      </c>
      <c r="E188" s="802" t="s">
        <v>1440</v>
      </c>
      <c r="F188" s="832" t="s">
        <v>1441</v>
      </c>
    </row>
    <row r="189" spans="1:6" ht="13" x14ac:dyDescent="0.3">
      <c r="A189" s="361"/>
      <c r="B189" s="307"/>
      <c r="C189" s="307"/>
      <c r="D189" s="307"/>
      <c r="E189" s="307"/>
      <c r="F189" s="836"/>
    </row>
    <row r="190" spans="1:6" ht="26" x14ac:dyDescent="0.25">
      <c r="A190" s="453"/>
      <c r="B190" s="311" t="s">
        <v>104</v>
      </c>
      <c r="C190" s="458"/>
      <c r="D190" s="458"/>
      <c r="E190" s="464"/>
      <c r="F190" s="833"/>
    </row>
    <row r="191" spans="1:6" ht="13" x14ac:dyDescent="0.25">
      <c r="A191" s="453"/>
      <c r="B191" s="311"/>
      <c r="C191" s="458"/>
      <c r="D191" s="458"/>
      <c r="E191" s="464"/>
      <c r="F191" s="833"/>
    </row>
    <row r="192" spans="1:6" ht="50" x14ac:dyDescent="0.25">
      <c r="A192" s="453"/>
      <c r="B192" s="366" t="s">
        <v>788</v>
      </c>
      <c r="C192" s="458"/>
      <c r="D192" s="458"/>
      <c r="E192" s="464"/>
      <c r="F192" s="833"/>
    </row>
    <row r="193" spans="1:6" x14ac:dyDescent="0.25">
      <c r="A193" s="453"/>
      <c r="B193" s="454"/>
      <c r="C193" s="458"/>
      <c r="D193" s="458"/>
      <c r="E193" s="464"/>
      <c r="F193" s="833"/>
    </row>
    <row r="194" spans="1:6" x14ac:dyDescent="0.25">
      <c r="A194" s="453" t="s">
        <v>751</v>
      </c>
      <c r="B194" s="454" t="s">
        <v>82</v>
      </c>
      <c r="C194" s="458" t="s">
        <v>294</v>
      </c>
      <c r="D194" s="458">
        <v>5</v>
      </c>
      <c r="E194" s="518"/>
      <c r="F194" s="833">
        <f t="shared" ref="F194:F220" si="7">D194*E194</f>
        <v>0</v>
      </c>
    </row>
    <row r="195" spans="1:6" x14ac:dyDescent="0.25">
      <c r="A195" s="453" t="s">
        <v>752</v>
      </c>
      <c r="B195" s="454" t="s">
        <v>667</v>
      </c>
      <c r="C195" s="458" t="s">
        <v>294</v>
      </c>
      <c r="D195" s="458">
        <v>3</v>
      </c>
      <c r="E195" s="518"/>
      <c r="F195" s="833">
        <f t="shared" si="7"/>
        <v>0</v>
      </c>
    </row>
    <row r="196" spans="1:6" x14ac:dyDescent="0.25">
      <c r="A196" s="453" t="s">
        <v>753</v>
      </c>
      <c r="B196" s="454" t="s">
        <v>754</v>
      </c>
      <c r="C196" s="458" t="s">
        <v>294</v>
      </c>
      <c r="D196" s="458">
        <v>1</v>
      </c>
      <c r="E196" s="518"/>
      <c r="F196" s="833">
        <f t="shared" si="7"/>
        <v>0</v>
      </c>
    </row>
    <row r="197" spans="1:6" ht="13" x14ac:dyDescent="0.3">
      <c r="A197" s="486"/>
      <c r="B197" s="349"/>
      <c r="C197" s="487"/>
      <c r="D197" s="487"/>
      <c r="E197" s="518"/>
      <c r="F197" s="833"/>
    </row>
    <row r="198" spans="1:6" ht="13" x14ac:dyDescent="0.3">
      <c r="A198" s="361"/>
      <c r="B198" s="544" t="s">
        <v>500</v>
      </c>
      <c r="C198" s="307"/>
      <c r="D198" s="307"/>
      <c r="E198" s="518"/>
      <c r="F198" s="833"/>
    </row>
    <row r="199" spans="1:6" x14ac:dyDescent="0.25">
      <c r="A199" s="453"/>
      <c r="B199" s="454"/>
      <c r="C199" s="458"/>
      <c r="D199" s="458"/>
      <c r="E199" s="518"/>
      <c r="F199" s="833"/>
    </row>
    <row r="200" spans="1:6" ht="37.5" x14ac:dyDescent="0.25">
      <c r="A200" s="486"/>
      <c r="B200" s="304" t="s">
        <v>30</v>
      </c>
      <c r="C200" s="487"/>
      <c r="D200" s="487"/>
      <c r="E200" s="518"/>
      <c r="F200" s="833"/>
    </row>
    <row r="201" spans="1:6" x14ac:dyDescent="0.25">
      <c r="A201" s="486"/>
      <c r="B201" s="545"/>
      <c r="C201" s="487"/>
      <c r="D201" s="487"/>
      <c r="E201" s="518"/>
      <c r="F201" s="833"/>
    </row>
    <row r="202" spans="1:6" x14ac:dyDescent="0.25">
      <c r="A202" s="486" t="s">
        <v>106</v>
      </c>
      <c r="B202" s="488" t="s">
        <v>292</v>
      </c>
      <c r="C202" s="458" t="s">
        <v>294</v>
      </c>
      <c r="D202" s="458">
        <v>3</v>
      </c>
      <c r="E202" s="518"/>
      <c r="F202" s="833">
        <f t="shared" si="7"/>
        <v>0</v>
      </c>
    </row>
    <row r="203" spans="1:6" x14ac:dyDescent="0.25">
      <c r="A203" s="486" t="s">
        <v>755</v>
      </c>
      <c r="B203" s="536" t="s">
        <v>215</v>
      </c>
      <c r="C203" s="458" t="s">
        <v>294</v>
      </c>
      <c r="D203" s="458">
        <v>2</v>
      </c>
      <c r="E203" s="518"/>
      <c r="F203" s="833">
        <f t="shared" si="7"/>
        <v>0</v>
      </c>
    </row>
    <row r="204" spans="1:6" ht="13" x14ac:dyDescent="0.3">
      <c r="A204" s="361"/>
      <c r="B204" s="339"/>
      <c r="C204" s="458"/>
      <c r="D204" s="458"/>
      <c r="E204" s="518"/>
      <c r="F204" s="833"/>
    </row>
    <row r="205" spans="1:6" ht="13" x14ac:dyDescent="0.3">
      <c r="A205" s="486"/>
      <c r="B205" s="349" t="s">
        <v>217</v>
      </c>
      <c r="C205" s="458"/>
      <c r="D205" s="458"/>
      <c r="E205" s="518"/>
      <c r="F205" s="833"/>
    </row>
    <row r="206" spans="1:6" x14ac:dyDescent="0.25">
      <c r="A206" s="486"/>
      <c r="B206" s="339"/>
      <c r="C206" s="458"/>
      <c r="D206" s="458"/>
      <c r="E206" s="518"/>
      <c r="F206" s="833"/>
    </row>
    <row r="207" spans="1:6" ht="25" x14ac:dyDescent="0.25">
      <c r="A207" s="453"/>
      <c r="B207" s="304" t="s">
        <v>647</v>
      </c>
      <c r="C207" s="458"/>
      <c r="D207" s="458"/>
      <c r="E207" s="518"/>
      <c r="F207" s="833"/>
    </row>
    <row r="208" spans="1:6" x14ac:dyDescent="0.25">
      <c r="A208" s="453"/>
      <c r="B208" s="454"/>
      <c r="C208" s="458"/>
      <c r="D208" s="458"/>
      <c r="E208" s="518"/>
      <c r="F208" s="833"/>
    </row>
    <row r="209" spans="1:9" x14ac:dyDescent="0.25">
      <c r="A209" s="486" t="s">
        <v>108</v>
      </c>
      <c r="B209" s="488" t="s">
        <v>292</v>
      </c>
      <c r="C209" s="458" t="s">
        <v>294</v>
      </c>
      <c r="D209" s="458">
        <v>7</v>
      </c>
      <c r="E209" s="518"/>
      <c r="F209" s="833">
        <f t="shared" si="7"/>
        <v>0</v>
      </c>
    </row>
    <row r="210" spans="1:9" x14ac:dyDescent="0.25">
      <c r="A210" s="486" t="s">
        <v>756</v>
      </c>
      <c r="B210" s="536" t="s">
        <v>215</v>
      </c>
      <c r="C210" s="458" t="s">
        <v>294</v>
      </c>
      <c r="D210" s="458">
        <v>7</v>
      </c>
      <c r="E210" s="518"/>
      <c r="F210" s="833">
        <f t="shared" si="7"/>
        <v>0</v>
      </c>
    </row>
    <row r="211" spans="1:9" x14ac:dyDescent="0.25">
      <c r="A211" s="486"/>
      <c r="B211" s="488"/>
      <c r="C211" s="458"/>
      <c r="D211" s="458"/>
      <c r="E211" s="518"/>
      <c r="F211" s="833"/>
    </row>
    <row r="212" spans="1:9" ht="13" x14ac:dyDescent="0.3">
      <c r="A212" s="486"/>
      <c r="B212" s="362" t="s">
        <v>218</v>
      </c>
      <c r="C212" s="458"/>
      <c r="D212" s="458"/>
      <c r="E212" s="518"/>
      <c r="F212" s="833"/>
    </row>
    <row r="213" spans="1:9" x14ac:dyDescent="0.25">
      <c r="A213" s="486"/>
      <c r="B213" s="545"/>
      <c r="C213" s="458"/>
      <c r="D213" s="458"/>
      <c r="E213" s="518"/>
      <c r="F213" s="833"/>
    </row>
    <row r="214" spans="1:9" ht="50" x14ac:dyDescent="0.25">
      <c r="A214" s="486"/>
      <c r="B214" s="546" t="s">
        <v>757</v>
      </c>
      <c r="C214" s="458"/>
      <c r="D214" s="458"/>
      <c r="E214" s="518"/>
      <c r="F214" s="833"/>
    </row>
    <row r="215" spans="1:9" x14ac:dyDescent="0.25">
      <c r="A215" s="486"/>
      <c r="B215" s="545"/>
      <c r="C215" s="458"/>
      <c r="D215" s="458"/>
      <c r="E215" s="518"/>
      <c r="F215" s="833"/>
    </row>
    <row r="216" spans="1:9" x14ac:dyDescent="0.25">
      <c r="A216" s="486" t="s">
        <v>219</v>
      </c>
      <c r="B216" s="488" t="s">
        <v>1241</v>
      </c>
      <c r="C216" s="458" t="s">
        <v>66</v>
      </c>
      <c r="D216" s="458">
        <v>5</v>
      </c>
      <c r="E216" s="518"/>
      <c r="F216" s="833">
        <f t="shared" si="7"/>
        <v>0</v>
      </c>
    </row>
    <row r="217" spans="1:9" x14ac:dyDescent="0.25">
      <c r="A217" s="486"/>
      <c r="B217" s="488"/>
      <c r="C217" s="458"/>
      <c r="D217" s="458"/>
      <c r="E217" s="518"/>
      <c r="F217" s="833"/>
    </row>
    <row r="218" spans="1:9" ht="50" x14ac:dyDescent="0.25">
      <c r="A218" s="486"/>
      <c r="B218" s="546" t="s">
        <v>758</v>
      </c>
      <c r="C218" s="458"/>
      <c r="D218" s="458"/>
      <c r="E218" s="518"/>
      <c r="F218" s="833"/>
    </row>
    <row r="219" spans="1:9" x14ac:dyDescent="0.25">
      <c r="A219" s="486"/>
      <c r="B219" s="545"/>
      <c r="C219" s="458"/>
      <c r="D219" s="458"/>
      <c r="E219" s="518"/>
      <c r="F219" s="833"/>
    </row>
    <row r="220" spans="1:9" x14ac:dyDescent="0.25">
      <c r="A220" s="486" t="s">
        <v>759</v>
      </c>
      <c r="B220" s="488" t="s">
        <v>1241</v>
      </c>
      <c r="C220" s="458" t="s">
        <v>66</v>
      </c>
      <c r="D220" s="458">
        <v>15</v>
      </c>
      <c r="E220" s="518"/>
      <c r="F220" s="833">
        <f t="shared" si="7"/>
        <v>0</v>
      </c>
    </row>
    <row r="221" spans="1:9" x14ac:dyDescent="0.25">
      <c r="A221" s="486"/>
      <c r="B221" s="536"/>
      <c r="C221" s="508"/>
      <c r="D221" s="487"/>
      <c r="E221" s="461"/>
      <c r="F221" s="849"/>
      <c r="H221" s="878"/>
      <c r="I221" s="878"/>
    </row>
    <row r="222" spans="1:9" ht="25" x14ac:dyDescent="0.25">
      <c r="A222" s="510" t="s">
        <v>1733</v>
      </c>
      <c r="B222" s="457" t="s">
        <v>1734</v>
      </c>
      <c r="C222" s="487" t="s">
        <v>66</v>
      </c>
      <c r="D222" s="487">
        <v>10573</v>
      </c>
      <c r="E222" s="539"/>
      <c r="F222" s="849">
        <f>D222*E222</f>
        <v>0</v>
      </c>
      <c r="H222" s="878"/>
      <c r="I222" s="878"/>
    </row>
    <row r="223" spans="1:9" x14ac:dyDescent="0.25">
      <c r="A223" s="510"/>
      <c r="B223" s="457"/>
      <c r="C223" s="487"/>
      <c r="D223" s="487"/>
      <c r="E223" s="539"/>
      <c r="F223" s="849"/>
      <c r="H223" s="878"/>
      <c r="I223" s="878"/>
    </row>
    <row r="224" spans="1:9" x14ac:dyDescent="0.25">
      <c r="A224" s="486"/>
      <c r="B224" s="488"/>
      <c r="C224" s="458"/>
      <c r="D224" s="458"/>
      <c r="E224" s="464"/>
      <c r="F224" s="833"/>
    </row>
    <row r="225" spans="1:6" x14ac:dyDescent="0.25">
      <c r="A225" s="486"/>
      <c r="B225" s="488"/>
      <c r="C225" s="458"/>
      <c r="D225" s="458"/>
      <c r="E225" s="464"/>
      <c r="F225" s="833"/>
    </row>
    <row r="226" spans="1:6" x14ac:dyDescent="0.25">
      <c r="A226" s="486"/>
      <c r="B226" s="488"/>
      <c r="C226" s="458"/>
      <c r="D226" s="458"/>
      <c r="E226" s="464"/>
      <c r="F226" s="833"/>
    </row>
    <row r="227" spans="1:6" x14ac:dyDescent="0.25">
      <c r="A227" s="486"/>
      <c r="B227" s="488"/>
      <c r="C227" s="458"/>
      <c r="D227" s="458"/>
      <c r="E227" s="464"/>
      <c r="F227" s="833"/>
    </row>
    <row r="228" spans="1:6" x14ac:dyDescent="0.25">
      <c r="A228" s="486"/>
      <c r="B228" s="488"/>
      <c r="C228" s="487"/>
      <c r="D228" s="487"/>
      <c r="E228" s="533"/>
      <c r="F228" s="852"/>
    </row>
    <row r="229" spans="1:6" ht="13" thickBot="1" x14ac:dyDescent="0.3">
      <c r="A229" s="466"/>
      <c r="B229" s="467"/>
      <c r="C229" s="468"/>
      <c r="D229" s="468" t="s">
        <v>216</v>
      </c>
      <c r="E229" s="469"/>
      <c r="F229" s="834">
        <f>SUM(F194:F228)</f>
        <v>0</v>
      </c>
    </row>
    <row r="230" spans="1:6" x14ac:dyDescent="0.25">
      <c r="A230" s="474"/>
      <c r="C230" s="448"/>
      <c r="D230" s="448"/>
      <c r="E230" s="475"/>
      <c r="F230" s="835"/>
    </row>
    <row r="231" spans="1:6" ht="13.5" thickBot="1" x14ac:dyDescent="0.35">
      <c r="A231" s="15"/>
      <c r="C231" s="448"/>
      <c r="D231" s="448"/>
      <c r="E231" s="445"/>
      <c r="F231" s="858"/>
    </row>
    <row r="232" spans="1:6" ht="26.5" thickBot="1" x14ac:dyDescent="0.3">
      <c r="A232" s="800" t="s">
        <v>72</v>
      </c>
      <c r="B232" s="801" t="s">
        <v>73</v>
      </c>
      <c r="C232" s="801" t="s">
        <v>74</v>
      </c>
      <c r="D232" s="801" t="s">
        <v>75</v>
      </c>
      <c r="E232" s="802" t="s">
        <v>1440</v>
      </c>
      <c r="F232" s="832" t="s">
        <v>1441</v>
      </c>
    </row>
    <row r="233" spans="1:6" ht="13" x14ac:dyDescent="0.3">
      <c r="A233" s="486"/>
      <c r="B233" s="349"/>
      <c r="C233" s="487"/>
      <c r="D233" s="487"/>
      <c r="E233" s="307"/>
      <c r="F233" s="836"/>
    </row>
    <row r="234" spans="1:6" ht="13" x14ac:dyDescent="0.3">
      <c r="A234" s="486"/>
      <c r="B234" s="349" t="s">
        <v>220</v>
      </c>
      <c r="C234" s="458"/>
      <c r="D234" s="458"/>
      <c r="E234" s="464"/>
      <c r="F234" s="833"/>
    </row>
    <row r="235" spans="1:6" x14ac:dyDescent="0.25">
      <c r="A235" s="486"/>
      <c r="B235" s="354"/>
      <c r="C235" s="458"/>
      <c r="D235" s="458"/>
      <c r="E235" s="464"/>
      <c r="F235" s="833"/>
    </row>
    <row r="236" spans="1:6" x14ac:dyDescent="0.25">
      <c r="A236" s="486" t="s">
        <v>221</v>
      </c>
      <c r="B236" s="457" t="s">
        <v>760</v>
      </c>
      <c r="C236" s="458" t="s">
        <v>294</v>
      </c>
      <c r="D236" s="458">
        <v>10</v>
      </c>
      <c r="E236" s="518"/>
      <c r="F236" s="833">
        <f t="shared" ref="F236:F266" si="8">D236*E236</f>
        <v>0</v>
      </c>
    </row>
    <row r="237" spans="1:6" ht="13" x14ac:dyDescent="0.3">
      <c r="A237" s="486"/>
      <c r="B237" s="349"/>
      <c r="C237" s="487"/>
      <c r="D237" s="487"/>
      <c r="E237" s="518"/>
      <c r="F237" s="833"/>
    </row>
    <row r="238" spans="1:6" ht="39" x14ac:dyDescent="0.3">
      <c r="A238" s="486"/>
      <c r="B238" s="362" t="s">
        <v>33</v>
      </c>
      <c r="C238" s="487"/>
      <c r="D238" s="539"/>
      <c r="E238" s="518"/>
      <c r="F238" s="833"/>
    </row>
    <row r="239" spans="1:6" x14ac:dyDescent="0.25">
      <c r="A239" s="486"/>
      <c r="B239" s="488"/>
      <c r="C239" s="487"/>
      <c r="D239" s="539"/>
      <c r="E239" s="518"/>
      <c r="F239" s="833"/>
    </row>
    <row r="240" spans="1:6" ht="13" x14ac:dyDescent="0.3">
      <c r="A240" s="486"/>
      <c r="B240" s="349" t="s">
        <v>222</v>
      </c>
      <c r="C240" s="487"/>
      <c r="D240" s="487"/>
      <c r="E240" s="518"/>
      <c r="F240" s="833"/>
    </row>
    <row r="241" spans="1:8" ht="13" x14ac:dyDescent="0.3">
      <c r="A241" s="486"/>
      <c r="B241" s="349"/>
      <c r="C241" s="487"/>
      <c r="D241" s="487"/>
      <c r="E241" s="518"/>
      <c r="F241" s="833"/>
    </row>
    <row r="242" spans="1:8" x14ac:dyDescent="0.25">
      <c r="A242" s="486" t="s">
        <v>223</v>
      </c>
      <c r="B242" s="488" t="s">
        <v>224</v>
      </c>
      <c r="C242" s="487" t="s">
        <v>87</v>
      </c>
      <c r="D242" s="464">
        <v>500</v>
      </c>
      <c r="E242" s="518"/>
      <c r="F242" s="833">
        <f t="shared" si="8"/>
        <v>0</v>
      </c>
    </row>
    <row r="243" spans="1:8" ht="13" x14ac:dyDescent="0.3">
      <c r="A243" s="486"/>
      <c r="B243" s="349"/>
      <c r="C243" s="487"/>
      <c r="D243" s="487"/>
      <c r="E243" s="518"/>
      <c r="F243" s="833"/>
      <c r="H243" s="899"/>
    </row>
    <row r="244" spans="1:8" ht="25" x14ac:dyDescent="0.25">
      <c r="A244" s="486"/>
      <c r="B244" s="339" t="s">
        <v>225</v>
      </c>
      <c r="C244" s="487"/>
      <c r="D244" s="539"/>
      <c r="E244" s="518"/>
      <c r="F244" s="833"/>
    </row>
    <row r="245" spans="1:8" x14ac:dyDescent="0.25">
      <c r="A245" s="486"/>
      <c r="B245" s="488"/>
      <c r="C245" s="487"/>
      <c r="D245" s="487"/>
      <c r="E245" s="518"/>
      <c r="F245" s="833"/>
    </row>
    <row r="246" spans="1:8" x14ac:dyDescent="0.25">
      <c r="A246" s="486" t="s">
        <v>226</v>
      </c>
      <c r="B246" s="488" t="s">
        <v>1258</v>
      </c>
      <c r="C246" s="487" t="s">
        <v>66</v>
      </c>
      <c r="D246" s="464">
        <v>1098</v>
      </c>
      <c r="E246" s="518"/>
      <c r="F246" s="833">
        <f t="shared" si="8"/>
        <v>0</v>
      </c>
    </row>
    <row r="247" spans="1:8" x14ac:dyDescent="0.25">
      <c r="A247" s="486"/>
      <c r="B247" s="488"/>
      <c r="C247" s="458"/>
      <c r="D247" s="464"/>
      <c r="E247" s="518"/>
      <c r="F247" s="833"/>
    </row>
    <row r="248" spans="1:8" ht="37.5" x14ac:dyDescent="0.25">
      <c r="A248" s="486"/>
      <c r="B248" s="339" t="s">
        <v>227</v>
      </c>
      <c r="C248" s="487"/>
      <c r="D248" s="464"/>
      <c r="E248" s="518"/>
      <c r="F248" s="833"/>
    </row>
    <row r="249" spans="1:8" x14ac:dyDescent="0.25">
      <c r="A249" s="486"/>
      <c r="B249" s="488"/>
      <c r="C249" s="487"/>
      <c r="D249" s="464"/>
      <c r="E249" s="518"/>
      <c r="F249" s="833"/>
    </row>
    <row r="250" spans="1:8" x14ac:dyDescent="0.25">
      <c r="A250" s="486" t="s">
        <v>228</v>
      </c>
      <c r="B250" s="488" t="s">
        <v>1258</v>
      </c>
      <c r="C250" s="487" t="s">
        <v>66</v>
      </c>
      <c r="D250" s="464">
        <v>4392</v>
      </c>
      <c r="E250" s="518"/>
      <c r="F250" s="833">
        <f t="shared" si="8"/>
        <v>0</v>
      </c>
    </row>
    <row r="251" spans="1:8" x14ac:dyDescent="0.25">
      <c r="A251" s="486"/>
      <c r="B251" s="339"/>
      <c r="C251" s="487"/>
      <c r="D251" s="487"/>
      <c r="E251" s="518"/>
      <c r="F251" s="833"/>
    </row>
    <row r="252" spans="1:8" ht="25" x14ac:dyDescent="0.25">
      <c r="A252" s="486"/>
      <c r="B252" s="339" t="s">
        <v>229</v>
      </c>
      <c r="C252" s="487"/>
      <c r="D252" s="487"/>
      <c r="E252" s="518"/>
      <c r="F252" s="833"/>
    </row>
    <row r="253" spans="1:8" x14ac:dyDescent="0.25">
      <c r="A253" s="486"/>
      <c r="B253" s="488"/>
      <c r="C253" s="487"/>
      <c r="D253" s="487"/>
      <c r="E253" s="518"/>
      <c r="F253" s="833"/>
    </row>
    <row r="254" spans="1:8" x14ac:dyDescent="0.25">
      <c r="A254" s="486" t="s">
        <v>230</v>
      </c>
      <c r="B254" s="488" t="s">
        <v>637</v>
      </c>
      <c r="C254" s="487" t="s">
        <v>66</v>
      </c>
      <c r="D254" s="464">
        <v>15</v>
      </c>
      <c r="E254" s="518"/>
      <c r="F254" s="833">
        <f t="shared" si="8"/>
        <v>0</v>
      </c>
    </row>
    <row r="255" spans="1:8" x14ac:dyDescent="0.25">
      <c r="A255" s="486"/>
      <c r="B255" s="488"/>
      <c r="C255" s="487"/>
      <c r="D255" s="464"/>
      <c r="E255" s="518"/>
      <c r="F255" s="833"/>
    </row>
    <row r="256" spans="1:8" ht="13" x14ac:dyDescent="0.3">
      <c r="A256" s="486"/>
      <c r="B256" s="349" t="s">
        <v>110</v>
      </c>
      <c r="C256" s="487"/>
      <c r="D256" s="464"/>
      <c r="E256" s="518"/>
      <c r="F256" s="833"/>
    </row>
    <row r="257" spans="1:6" x14ac:dyDescent="0.25">
      <c r="A257" s="486"/>
      <c r="B257" s="488"/>
      <c r="C257" s="487"/>
      <c r="D257" s="464"/>
      <c r="E257" s="518"/>
      <c r="F257" s="833"/>
    </row>
    <row r="258" spans="1:6" ht="37.5" x14ac:dyDescent="0.25">
      <c r="A258" s="486"/>
      <c r="B258" s="339" t="s">
        <v>111</v>
      </c>
      <c r="C258" s="487"/>
      <c r="D258" s="464"/>
      <c r="E258" s="518"/>
      <c r="F258" s="833"/>
    </row>
    <row r="259" spans="1:6" x14ac:dyDescent="0.25">
      <c r="A259" s="486"/>
      <c r="B259" s="488"/>
      <c r="C259" s="487"/>
      <c r="D259" s="464"/>
      <c r="E259" s="518"/>
      <c r="F259" s="833"/>
    </row>
    <row r="260" spans="1:6" x14ac:dyDescent="0.25">
      <c r="A260" s="486" t="s">
        <v>231</v>
      </c>
      <c r="B260" s="488" t="s">
        <v>1241</v>
      </c>
      <c r="C260" s="487" t="s">
        <v>294</v>
      </c>
      <c r="D260" s="464">
        <v>33</v>
      </c>
      <c r="E260" s="518"/>
      <c r="F260" s="833">
        <f t="shared" si="8"/>
        <v>0</v>
      </c>
    </row>
    <row r="261" spans="1:6" x14ac:dyDescent="0.25">
      <c r="A261" s="486"/>
      <c r="B261" s="536"/>
      <c r="C261" s="458"/>
      <c r="D261" s="458"/>
      <c r="E261" s="518"/>
      <c r="F261" s="833"/>
    </row>
    <row r="262" spans="1:6" ht="13" x14ac:dyDescent="0.3">
      <c r="A262" s="486"/>
      <c r="B262" s="349" t="s">
        <v>299</v>
      </c>
      <c r="C262" s="487"/>
      <c r="D262" s="487"/>
      <c r="E262" s="518"/>
      <c r="F262" s="833"/>
    </row>
    <row r="263" spans="1:6" x14ac:dyDescent="0.25">
      <c r="A263" s="486"/>
      <c r="B263" s="488"/>
      <c r="C263" s="487"/>
      <c r="D263" s="487"/>
      <c r="E263" s="518"/>
      <c r="F263" s="833"/>
    </row>
    <row r="264" spans="1:6" ht="37.5" x14ac:dyDescent="0.25">
      <c r="A264" s="486"/>
      <c r="B264" s="339" t="s">
        <v>786</v>
      </c>
      <c r="C264" s="487"/>
      <c r="D264" s="487"/>
      <c r="E264" s="518"/>
      <c r="F264" s="833"/>
    </row>
    <row r="265" spans="1:6" x14ac:dyDescent="0.25">
      <c r="A265" s="486"/>
      <c r="B265" s="488"/>
      <c r="C265" s="487"/>
      <c r="D265" s="487"/>
      <c r="E265" s="518"/>
      <c r="F265" s="833"/>
    </row>
    <row r="266" spans="1:6" x14ac:dyDescent="0.25">
      <c r="A266" s="486" t="s">
        <v>642</v>
      </c>
      <c r="B266" s="454" t="s">
        <v>787</v>
      </c>
      <c r="C266" s="487" t="s">
        <v>294</v>
      </c>
      <c r="D266" s="464">
        <v>4</v>
      </c>
      <c r="E266" s="518"/>
      <c r="F266" s="833">
        <f t="shared" si="8"/>
        <v>0</v>
      </c>
    </row>
    <row r="267" spans="1:6" x14ac:dyDescent="0.25">
      <c r="A267" s="486"/>
      <c r="B267" s="536"/>
      <c r="C267" s="458"/>
      <c r="D267" s="458"/>
      <c r="E267" s="464"/>
      <c r="F267" s="833"/>
    </row>
    <row r="268" spans="1:6" x14ac:dyDescent="0.25">
      <c r="A268" s="486"/>
      <c r="B268" s="454"/>
      <c r="C268" s="458"/>
      <c r="D268" s="458"/>
      <c r="E268" s="464"/>
      <c r="F268" s="833"/>
    </row>
    <row r="269" spans="1:6" x14ac:dyDescent="0.25">
      <c r="A269" s="486"/>
      <c r="B269" s="454"/>
      <c r="C269" s="458"/>
      <c r="D269" s="458"/>
      <c r="E269" s="464"/>
      <c r="F269" s="833"/>
    </row>
    <row r="270" spans="1:6" ht="13" x14ac:dyDescent="0.3">
      <c r="A270" s="486"/>
      <c r="B270" s="349"/>
      <c r="C270" s="458"/>
      <c r="D270" s="458"/>
      <c r="E270" s="464"/>
      <c r="F270" s="837"/>
    </row>
    <row r="271" spans="1:6" x14ac:dyDescent="0.25">
      <c r="A271" s="547"/>
      <c r="B271" s="339"/>
      <c r="C271" s="487"/>
      <c r="D271" s="487"/>
      <c r="E271" s="473"/>
      <c r="F271" s="859"/>
    </row>
    <row r="272" spans="1:6" ht="13" thickBot="1" x14ac:dyDescent="0.3">
      <c r="A272" s="466"/>
      <c r="B272" s="467"/>
      <c r="C272" s="468"/>
      <c r="D272" s="468" t="s">
        <v>216</v>
      </c>
      <c r="E272" s="469"/>
      <c r="F272" s="834">
        <f>SUM(F236:F271)</f>
        <v>0</v>
      </c>
    </row>
    <row r="273" spans="1:6" x14ac:dyDescent="0.25">
      <c r="A273" s="474"/>
      <c r="C273" s="448"/>
      <c r="D273" s="448"/>
      <c r="E273" s="475"/>
      <c r="F273" s="835"/>
    </row>
    <row r="274" spans="1:6" ht="13" thickBot="1" x14ac:dyDescent="0.3">
      <c r="A274" s="445"/>
      <c r="C274" s="448"/>
      <c r="D274" s="448"/>
      <c r="E274" s="549"/>
      <c r="F274" s="858"/>
    </row>
    <row r="275" spans="1:6" ht="26.5" thickBot="1" x14ac:dyDescent="0.3">
      <c r="A275" s="800" t="s">
        <v>72</v>
      </c>
      <c r="B275" s="801" t="s">
        <v>73</v>
      </c>
      <c r="C275" s="801" t="s">
        <v>74</v>
      </c>
      <c r="D275" s="801" t="s">
        <v>75</v>
      </c>
      <c r="E275" s="802" t="s">
        <v>1440</v>
      </c>
      <c r="F275" s="832" t="s">
        <v>1441</v>
      </c>
    </row>
    <row r="276" spans="1:6" x14ac:dyDescent="0.25">
      <c r="A276" s="486"/>
      <c r="B276" s="354"/>
      <c r="C276" s="487"/>
      <c r="D276" s="487"/>
      <c r="E276" s="533"/>
      <c r="F276" s="852"/>
    </row>
    <row r="277" spans="1:6" ht="13" x14ac:dyDescent="0.25">
      <c r="A277" s="486"/>
      <c r="B277" s="507" t="s">
        <v>88</v>
      </c>
      <c r="C277" s="487"/>
      <c r="D277" s="487"/>
      <c r="E277" s="533"/>
      <c r="F277" s="852"/>
    </row>
    <row r="278" spans="1:6" x14ac:dyDescent="0.25">
      <c r="A278" s="486"/>
      <c r="B278" s="550"/>
      <c r="C278" s="487"/>
      <c r="D278" s="487"/>
      <c r="E278" s="533"/>
      <c r="F278" s="852"/>
    </row>
    <row r="279" spans="1:6" x14ac:dyDescent="0.25">
      <c r="A279" s="486"/>
      <c r="B279" s="550" t="s">
        <v>789</v>
      </c>
      <c r="C279" s="487"/>
      <c r="D279" s="487"/>
      <c r="E279" s="533"/>
      <c r="F279" s="852">
        <f>F51</f>
        <v>0</v>
      </c>
    </row>
    <row r="280" spans="1:6" x14ac:dyDescent="0.25">
      <c r="A280" s="486"/>
      <c r="B280" s="488"/>
      <c r="C280" s="487"/>
      <c r="D280" s="487"/>
      <c r="E280" s="533"/>
      <c r="F280" s="852"/>
    </row>
    <row r="281" spans="1:6" x14ac:dyDescent="0.25">
      <c r="A281" s="486"/>
      <c r="B281" s="550" t="s">
        <v>790</v>
      </c>
      <c r="C281" s="487"/>
      <c r="D281" s="487"/>
      <c r="E281" s="533"/>
      <c r="F281" s="852">
        <f>F106</f>
        <v>0</v>
      </c>
    </row>
    <row r="282" spans="1:6" x14ac:dyDescent="0.25">
      <c r="A282" s="486"/>
      <c r="B282" s="488"/>
      <c r="C282" s="487"/>
      <c r="D282" s="487"/>
      <c r="E282" s="533"/>
      <c r="F282" s="852"/>
    </row>
    <row r="283" spans="1:6" x14ac:dyDescent="0.25">
      <c r="A283" s="486"/>
      <c r="B283" s="550" t="s">
        <v>791</v>
      </c>
      <c r="C283" s="487"/>
      <c r="D283" s="487"/>
      <c r="E283" s="533"/>
      <c r="F283" s="852">
        <f>F146</f>
        <v>0</v>
      </c>
    </row>
    <row r="284" spans="1:6" x14ac:dyDescent="0.25">
      <c r="A284" s="486"/>
      <c r="B284" s="488"/>
      <c r="C284" s="487"/>
      <c r="D284" s="487"/>
      <c r="E284" s="533"/>
      <c r="F284" s="852"/>
    </row>
    <row r="285" spans="1:6" x14ac:dyDescent="0.25">
      <c r="A285" s="486"/>
      <c r="B285" s="550" t="s">
        <v>792</v>
      </c>
      <c r="C285" s="487"/>
      <c r="D285" s="487"/>
      <c r="E285" s="533"/>
      <c r="F285" s="852">
        <f>F184</f>
        <v>0</v>
      </c>
    </row>
    <row r="286" spans="1:6" x14ac:dyDescent="0.25">
      <c r="A286" s="486"/>
      <c r="B286" s="488"/>
      <c r="C286" s="487"/>
      <c r="D286" s="487"/>
      <c r="E286" s="533"/>
      <c r="F286" s="852"/>
    </row>
    <row r="287" spans="1:6" x14ac:dyDescent="0.25">
      <c r="A287" s="486"/>
      <c r="B287" s="550" t="s">
        <v>793</v>
      </c>
      <c r="C287" s="487"/>
      <c r="D287" s="487"/>
      <c r="E287" s="533"/>
      <c r="F287" s="852">
        <f>F229</f>
        <v>0</v>
      </c>
    </row>
    <row r="288" spans="1:6" x14ac:dyDescent="0.25">
      <c r="A288" s="486"/>
      <c r="B288" s="550"/>
      <c r="C288" s="487"/>
      <c r="D288" s="487"/>
      <c r="E288" s="533"/>
      <c r="F288" s="852"/>
    </row>
    <row r="289" spans="1:6" x14ac:dyDescent="0.25">
      <c r="A289" s="486"/>
      <c r="B289" s="550" t="s">
        <v>794</v>
      </c>
      <c r="C289" s="487"/>
      <c r="D289" s="487"/>
      <c r="E289" s="533"/>
      <c r="F289" s="852">
        <f>F272</f>
        <v>0</v>
      </c>
    </row>
    <row r="290" spans="1:6" x14ac:dyDescent="0.25">
      <c r="A290" s="486"/>
      <c r="B290" s="488"/>
      <c r="C290" s="487"/>
      <c r="D290" s="487"/>
      <c r="E290" s="533"/>
      <c r="F290" s="852"/>
    </row>
    <row r="291" spans="1:6" x14ac:dyDescent="0.25">
      <c r="A291" s="486"/>
      <c r="B291" s="550"/>
      <c r="C291" s="487"/>
      <c r="D291" s="487"/>
      <c r="E291" s="533"/>
      <c r="F291" s="852"/>
    </row>
    <row r="292" spans="1:6" x14ac:dyDescent="0.25">
      <c r="A292" s="486"/>
      <c r="B292" s="354"/>
      <c r="C292" s="487"/>
      <c r="D292" s="487"/>
      <c r="E292" s="533"/>
      <c r="F292" s="852"/>
    </row>
    <row r="293" spans="1:6" x14ac:dyDescent="0.25">
      <c r="A293" s="486"/>
      <c r="B293" s="550"/>
      <c r="C293" s="487"/>
      <c r="D293" s="487"/>
      <c r="E293" s="533"/>
      <c r="F293" s="852"/>
    </row>
    <row r="294" spans="1:6" x14ac:dyDescent="0.25">
      <c r="A294" s="486"/>
      <c r="B294" s="354"/>
      <c r="C294" s="487"/>
      <c r="D294" s="487"/>
      <c r="E294" s="533"/>
      <c r="F294" s="852"/>
    </row>
    <row r="295" spans="1:6" x14ac:dyDescent="0.25">
      <c r="A295" s="486"/>
      <c r="B295" s="550"/>
      <c r="C295" s="487"/>
      <c r="D295" s="487"/>
      <c r="E295" s="533"/>
      <c r="F295" s="852"/>
    </row>
    <row r="296" spans="1:6" x14ac:dyDescent="0.25">
      <c r="A296" s="486"/>
      <c r="B296" s="488"/>
      <c r="C296" s="487"/>
      <c r="D296" s="487"/>
      <c r="E296" s="533"/>
      <c r="F296" s="852"/>
    </row>
    <row r="297" spans="1:6" x14ac:dyDescent="0.25">
      <c r="A297" s="486"/>
      <c r="B297" s="488"/>
      <c r="C297" s="487"/>
      <c r="D297" s="487"/>
      <c r="E297" s="533"/>
      <c r="F297" s="852"/>
    </row>
    <row r="298" spans="1:6" x14ac:dyDescent="0.25">
      <c r="A298" s="486"/>
      <c r="B298" s="354"/>
      <c r="C298" s="487"/>
      <c r="D298" s="487"/>
      <c r="E298" s="533"/>
      <c r="F298" s="852"/>
    </row>
    <row r="299" spans="1:6" x14ac:dyDescent="0.25">
      <c r="A299" s="486"/>
      <c r="B299" s="354"/>
      <c r="C299" s="487"/>
      <c r="D299" s="487"/>
      <c r="E299" s="533"/>
      <c r="F299" s="852"/>
    </row>
    <row r="300" spans="1:6" x14ac:dyDescent="0.25">
      <c r="A300" s="486"/>
      <c r="B300" s="488"/>
      <c r="C300" s="487"/>
      <c r="D300" s="487"/>
      <c r="E300" s="533"/>
      <c r="F300" s="852"/>
    </row>
    <row r="301" spans="1:6" x14ac:dyDescent="0.25">
      <c r="A301" s="486"/>
      <c r="B301" s="457"/>
      <c r="C301" s="487"/>
      <c r="D301" s="487"/>
      <c r="E301" s="533"/>
      <c r="F301" s="852"/>
    </row>
    <row r="302" spans="1:6" x14ac:dyDescent="0.25">
      <c r="A302" s="486"/>
      <c r="B302" s="488"/>
      <c r="C302" s="487"/>
      <c r="D302" s="487"/>
      <c r="E302" s="533"/>
      <c r="F302" s="852"/>
    </row>
    <row r="303" spans="1:6" x14ac:dyDescent="0.25">
      <c r="A303" s="486"/>
      <c r="B303" s="488"/>
      <c r="C303" s="487"/>
      <c r="D303" s="487"/>
      <c r="E303" s="533"/>
      <c r="F303" s="852"/>
    </row>
    <row r="304" spans="1:6" x14ac:dyDescent="0.25">
      <c r="A304" s="486"/>
      <c r="B304" s="488"/>
      <c r="C304" s="487"/>
      <c r="D304" s="487"/>
      <c r="E304" s="533"/>
      <c r="F304" s="852"/>
    </row>
    <row r="305" spans="1:6" x14ac:dyDescent="0.25">
      <c r="A305" s="486"/>
      <c r="B305" s="488"/>
      <c r="C305" s="487"/>
      <c r="D305" s="487"/>
      <c r="E305" s="533"/>
      <c r="F305" s="852"/>
    </row>
    <row r="306" spans="1:6" x14ac:dyDescent="0.25">
      <c r="A306" s="486"/>
      <c r="B306" s="488"/>
      <c r="C306" s="487"/>
      <c r="D306" s="487"/>
      <c r="E306" s="533"/>
      <c r="F306" s="852"/>
    </row>
    <row r="307" spans="1:6" x14ac:dyDescent="0.25">
      <c r="A307" s="486"/>
      <c r="B307" s="488"/>
      <c r="C307" s="487"/>
      <c r="D307" s="487"/>
      <c r="E307" s="533"/>
      <c r="F307" s="852"/>
    </row>
    <row r="308" spans="1:6" x14ac:dyDescent="0.25">
      <c r="A308" s="486"/>
      <c r="B308" s="488"/>
      <c r="C308" s="487"/>
      <c r="D308" s="487"/>
      <c r="E308" s="533"/>
      <c r="F308" s="852"/>
    </row>
    <row r="309" spans="1:6" x14ac:dyDescent="0.25">
      <c r="A309" s="486"/>
      <c r="B309" s="488"/>
      <c r="C309" s="487"/>
      <c r="D309" s="487"/>
      <c r="E309" s="533"/>
      <c r="F309" s="852"/>
    </row>
    <row r="310" spans="1:6" x14ac:dyDescent="0.25">
      <c r="A310" s="486"/>
      <c r="B310" s="488"/>
      <c r="C310" s="487"/>
      <c r="D310" s="487"/>
      <c r="E310" s="533"/>
      <c r="F310" s="852"/>
    </row>
    <row r="311" spans="1:6" x14ac:dyDescent="0.25">
      <c r="A311" s="486"/>
      <c r="B311" s="488"/>
      <c r="C311" s="487"/>
      <c r="D311" s="487"/>
      <c r="E311" s="533"/>
      <c r="F311" s="852"/>
    </row>
    <row r="312" spans="1:6" x14ac:dyDescent="0.25">
      <c r="A312" s="486"/>
      <c r="B312" s="488"/>
      <c r="C312" s="487"/>
      <c r="D312" s="487"/>
      <c r="E312" s="533"/>
      <c r="F312" s="852"/>
    </row>
    <row r="313" spans="1:6" x14ac:dyDescent="0.25">
      <c r="A313" s="486"/>
      <c r="B313" s="488"/>
      <c r="C313" s="487"/>
      <c r="D313" s="487"/>
      <c r="E313" s="533"/>
      <c r="F313" s="852"/>
    </row>
    <row r="314" spans="1:6" x14ac:dyDescent="0.25">
      <c r="A314" s="486"/>
      <c r="B314" s="488"/>
      <c r="C314" s="487"/>
      <c r="D314" s="487"/>
      <c r="E314" s="533"/>
      <c r="F314" s="852"/>
    </row>
    <row r="315" spans="1:6" x14ac:dyDescent="0.25">
      <c r="A315" s="486"/>
      <c r="B315" s="488"/>
      <c r="C315" s="487"/>
      <c r="D315" s="487"/>
      <c r="E315" s="533"/>
      <c r="F315" s="852"/>
    </row>
    <row r="316" spans="1:6" x14ac:dyDescent="0.25">
      <c r="A316" s="486"/>
      <c r="B316" s="354"/>
      <c r="C316" s="487"/>
      <c r="D316" s="487"/>
      <c r="E316" s="533"/>
      <c r="F316" s="852"/>
    </row>
    <row r="317" spans="1:6" x14ac:dyDescent="0.25">
      <c r="A317" s="486"/>
      <c r="B317" s="488"/>
      <c r="C317" s="487"/>
      <c r="D317" s="487"/>
      <c r="E317" s="533"/>
      <c r="F317" s="852"/>
    </row>
    <row r="318" spans="1:6" x14ac:dyDescent="0.25">
      <c r="A318" s="486"/>
      <c r="B318" s="488"/>
      <c r="C318" s="487"/>
      <c r="D318" s="487"/>
      <c r="E318" s="533"/>
      <c r="F318" s="852"/>
    </row>
    <row r="319" spans="1:6" x14ac:dyDescent="0.25">
      <c r="A319" s="486"/>
      <c r="B319" s="488"/>
      <c r="C319" s="487"/>
      <c r="D319" s="487"/>
      <c r="E319" s="533"/>
      <c r="F319" s="852"/>
    </row>
    <row r="320" spans="1:6" x14ac:dyDescent="0.25">
      <c r="A320" s="486"/>
      <c r="B320" s="488"/>
      <c r="C320" s="487"/>
      <c r="D320" s="487"/>
      <c r="E320" s="533"/>
      <c r="F320" s="852"/>
    </row>
    <row r="321" spans="1:6" x14ac:dyDescent="0.25">
      <c r="A321" s="486"/>
      <c r="B321" s="488"/>
      <c r="C321" s="487"/>
      <c r="D321" s="487"/>
      <c r="E321" s="533"/>
      <c r="F321" s="852"/>
    </row>
    <row r="322" spans="1:6" ht="13" thickBot="1" x14ac:dyDescent="0.3">
      <c r="A322" s="466"/>
      <c r="B322" s="467"/>
      <c r="C322" s="468"/>
      <c r="D322" s="468" t="s">
        <v>89</v>
      </c>
      <c r="E322" s="469"/>
      <c r="F322" s="834">
        <f>SUM(F279:F321)</f>
        <v>0</v>
      </c>
    </row>
    <row r="323" spans="1:6" ht="13" x14ac:dyDescent="0.3">
      <c r="A323" s="15"/>
      <c r="C323" s="16"/>
      <c r="D323" s="16"/>
      <c r="E323" s="22"/>
      <c r="F323" s="860"/>
    </row>
    <row r="324" spans="1:6" x14ac:dyDescent="0.25">
      <c r="F324" s="861"/>
    </row>
    <row r="325" spans="1:6" x14ac:dyDescent="0.25">
      <c r="F325" s="861"/>
    </row>
    <row r="326" spans="1:6" x14ac:dyDescent="0.25">
      <c r="F326" s="861"/>
    </row>
    <row r="327" spans="1:6" x14ac:dyDescent="0.25">
      <c r="F327" s="861"/>
    </row>
    <row r="328" spans="1:6" x14ac:dyDescent="0.25">
      <c r="F328" s="861"/>
    </row>
    <row r="329" spans="1:6" x14ac:dyDescent="0.25">
      <c r="F329" s="861"/>
    </row>
    <row r="330" spans="1:6" x14ac:dyDescent="0.25">
      <c r="F330" s="861"/>
    </row>
    <row r="331" spans="1:6" x14ac:dyDescent="0.25">
      <c r="F331" s="861"/>
    </row>
    <row r="332" spans="1:6" x14ac:dyDescent="0.25">
      <c r="F332" s="861"/>
    </row>
    <row r="333" spans="1:6" x14ac:dyDescent="0.25">
      <c r="F333" s="861"/>
    </row>
    <row r="334" spans="1:6" x14ac:dyDescent="0.25">
      <c r="F334" s="861"/>
    </row>
    <row r="335" spans="1:6" x14ac:dyDescent="0.25">
      <c r="F335" s="861"/>
    </row>
    <row r="336" spans="1:6" x14ac:dyDescent="0.25">
      <c r="F336" s="861"/>
    </row>
    <row r="337" spans="6:6" x14ac:dyDescent="0.25">
      <c r="F337" s="861"/>
    </row>
    <row r="338" spans="6:6" x14ac:dyDescent="0.25">
      <c r="F338" s="861"/>
    </row>
    <row r="339" spans="6:6" x14ac:dyDescent="0.25">
      <c r="F339" s="861"/>
    </row>
    <row r="340" spans="6:6" x14ac:dyDescent="0.25">
      <c r="F340" s="861"/>
    </row>
    <row r="341" spans="6:6" x14ac:dyDescent="0.25">
      <c r="F341" s="861"/>
    </row>
    <row r="342" spans="6:6" x14ac:dyDescent="0.25">
      <c r="F342" s="861"/>
    </row>
    <row r="343" spans="6:6" x14ac:dyDescent="0.25">
      <c r="F343" s="861"/>
    </row>
    <row r="344" spans="6:6" x14ac:dyDescent="0.25">
      <c r="F344" s="861"/>
    </row>
    <row r="345" spans="6:6" x14ac:dyDescent="0.25">
      <c r="F345" s="861"/>
    </row>
    <row r="346" spans="6:6" x14ac:dyDescent="0.25">
      <c r="F346" s="861"/>
    </row>
    <row r="347" spans="6:6" x14ac:dyDescent="0.25">
      <c r="F347" s="861"/>
    </row>
    <row r="348" spans="6:6" x14ac:dyDescent="0.25">
      <c r="F348" s="861"/>
    </row>
    <row r="349" spans="6:6" x14ac:dyDescent="0.25">
      <c r="F349" s="861"/>
    </row>
    <row r="350" spans="6:6" x14ac:dyDescent="0.25">
      <c r="F350" s="861"/>
    </row>
    <row r="351" spans="6:6" x14ac:dyDescent="0.25">
      <c r="F351" s="861"/>
    </row>
    <row r="352" spans="6:6" x14ac:dyDescent="0.25">
      <c r="F352" s="861"/>
    </row>
    <row r="353" spans="6:6" x14ac:dyDescent="0.25">
      <c r="F353" s="861"/>
    </row>
    <row r="354" spans="6:6" x14ac:dyDescent="0.25">
      <c r="F354" s="861"/>
    </row>
    <row r="355" spans="6:6" x14ac:dyDescent="0.25">
      <c r="F355" s="861"/>
    </row>
    <row r="356" spans="6:6" x14ac:dyDescent="0.25">
      <c r="F356" s="861"/>
    </row>
    <row r="357" spans="6:6" x14ac:dyDescent="0.25">
      <c r="F357" s="861"/>
    </row>
    <row r="358" spans="6:6" x14ac:dyDescent="0.25">
      <c r="F358" s="861"/>
    </row>
    <row r="359" spans="6:6" x14ac:dyDescent="0.25">
      <c r="F359" s="861"/>
    </row>
    <row r="360" spans="6:6" x14ac:dyDescent="0.25">
      <c r="F360" s="861"/>
    </row>
    <row r="361" spans="6:6" x14ac:dyDescent="0.25">
      <c r="F361" s="861"/>
    </row>
    <row r="362" spans="6:6" x14ac:dyDescent="0.25">
      <c r="F362" s="861"/>
    </row>
    <row r="363" spans="6:6" x14ac:dyDescent="0.25">
      <c r="F363" s="861"/>
    </row>
    <row r="364" spans="6:6" x14ac:dyDescent="0.25">
      <c r="F364" s="861"/>
    </row>
    <row r="365" spans="6:6" x14ac:dyDescent="0.25">
      <c r="F365" s="861"/>
    </row>
    <row r="366" spans="6:6" x14ac:dyDescent="0.25">
      <c r="F366" s="861"/>
    </row>
    <row r="367" spans="6:6" x14ac:dyDescent="0.25">
      <c r="F367" s="861"/>
    </row>
    <row r="368" spans="6:6" x14ac:dyDescent="0.25">
      <c r="F368" s="861"/>
    </row>
    <row r="369" spans="6:6" x14ac:dyDescent="0.25">
      <c r="F369" s="861"/>
    </row>
    <row r="370" spans="6:6" x14ac:dyDescent="0.25">
      <c r="F370" s="861"/>
    </row>
    <row r="371" spans="6:6" x14ac:dyDescent="0.25">
      <c r="F371" s="861"/>
    </row>
    <row r="372" spans="6:6" x14ac:dyDescent="0.25">
      <c r="F372" s="861"/>
    </row>
    <row r="373" spans="6:6" x14ac:dyDescent="0.25">
      <c r="F373" s="861"/>
    </row>
    <row r="374" spans="6:6" x14ac:dyDescent="0.25">
      <c r="F374" s="861"/>
    </row>
    <row r="375" spans="6:6" x14ac:dyDescent="0.25">
      <c r="F375" s="861"/>
    </row>
    <row r="376" spans="6:6" x14ac:dyDescent="0.25">
      <c r="F376" s="861"/>
    </row>
    <row r="377" spans="6:6" x14ac:dyDescent="0.25">
      <c r="F377" s="861"/>
    </row>
    <row r="378" spans="6:6" x14ac:dyDescent="0.25">
      <c r="F378" s="861"/>
    </row>
    <row r="379" spans="6:6" x14ac:dyDescent="0.25">
      <c r="F379" s="861"/>
    </row>
    <row r="380" spans="6:6" x14ac:dyDescent="0.25">
      <c r="F380" s="861"/>
    </row>
    <row r="381" spans="6:6" x14ac:dyDescent="0.25">
      <c r="F381" s="861"/>
    </row>
    <row r="382" spans="6:6" x14ac:dyDescent="0.25">
      <c r="F382" s="861"/>
    </row>
    <row r="383" spans="6:6" x14ac:dyDescent="0.25">
      <c r="F383" s="861"/>
    </row>
    <row r="384" spans="6:6" x14ac:dyDescent="0.25">
      <c r="F384" s="861"/>
    </row>
    <row r="385" spans="6:6" x14ac:dyDescent="0.25">
      <c r="F385" s="861"/>
    </row>
    <row r="386" spans="6:6" x14ac:dyDescent="0.25">
      <c r="F386" s="861"/>
    </row>
    <row r="387" spans="6:6" x14ac:dyDescent="0.25">
      <c r="F387" s="861"/>
    </row>
    <row r="388" spans="6:6" x14ac:dyDescent="0.25">
      <c r="F388" s="861"/>
    </row>
    <row r="389" spans="6:6" x14ac:dyDescent="0.25">
      <c r="F389" s="861"/>
    </row>
    <row r="390" spans="6:6" x14ac:dyDescent="0.25">
      <c r="F390" s="861"/>
    </row>
    <row r="391" spans="6:6" x14ac:dyDescent="0.25">
      <c r="F391" s="861"/>
    </row>
    <row r="392" spans="6:6" x14ac:dyDescent="0.25">
      <c r="F392" s="861"/>
    </row>
    <row r="393" spans="6:6" x14ac:dyDescent="0.25">
      <c r="F393" s="861"/>
    </row>
    <row r="394" spans="6:6" x14ac:dyDescent="0.25">
      <c r="F394" s="861"/>
    </row>
    <row r="395" spans="6:6" x14ac:dyDescent="0.25">
      <c r="F395" s="861"/>
    </row>
    <row r="396" spans="6:6" x14ac:dyDescent="0.25">
      <c r="F396" s="861"/>
    </row>
    <row r="397" spans="6:6" x14ac:dyDescent="0.25">
      <c r="F397" s="861"/>
    </row>
    <row r="398" spans="6:6" x14ac:dyDescent="0.25">
      <c r="F398" s="861"/>
    </row>
    <row r="399" spans="6:6" x14ac:dyDescent="0.25">
      <c r="F399" s="861"/>
    </row>
    <row r="400" spans="6:6" x14ac:dyDescent="0.25">
      <c r="F400" s="861"/>
    </row>
    <row r="401" spans="6:6" x14ac:dyDescent="0.25">
      <c r="F401" s="861"/>
    </row>
    <row r="402" spans="6:6" x14ac:dyDescent="0.25">
      <c r="F402" s="861"/>
    </row>
    <row r="403" spans="6:6" x14ac:dyDescent="0.25">
      <c r="F403" s="861"/>
    </row>
    <row r="404" spans="6:6" x14ac:dyDescent="0.25">
      <c r="F404" s="861"/>
    </row>
    <row r="405" spans="6:6" x14ac:dyDescent="0.25">
      <c r="F405" s="861"/>
    </row>
    <row r="406" spans="6:6" x14ac:dyDescent="0.25">
      <c r="F406" s="861"/>
    </row>
    <row r="407" spans="6:6" x14ac:dyDescent="0.25">
      <c r="F407" s="861"/>
    </row>
    <row r="408" spans="6:6" x14ac:dyDescent="0.25">
      <c r="F408" s="861"/>
    </row>
    <row r="409" spans="6:6" x14ac:dyDescent="0.25">
      <c r="F409" s="861"/>
    </row>
    <row r="410" spans="6:6" x14ac:dyDescent="0.25">
      <c r="F410" s="861"/>
    </row>
    <row r="411" spans="6:6" x14ac:dyDescent="0.25">
      <c r="F411" s="861"/>
    </row>
    <row r="412" spans="6:6" x14ac:dyDescent="0.25">
      <c r="F412" s="861"/>
    </row>
    <row r="413" spans="6:6" x14ac:dyDescent="0.25">
      <c r="F413" s="861"/>
    </row>
    <row r="414" spans="6:6" x14ac:dyDescent="0.25">
      <c r="F414" s="861"/>
    </row>
    <row r="415" spans="6:6" x14ac:dyDescent="0.25">
      <c r="F415" s="861"/>
    </row>
    <row r="416" spans="6:6" x14ac:dyDescent="0.25">
      <c r="F416" s="861"/>
    </row>
    <row r="417" spans="6:6" x14ac:dyDescent="0.25">
      <c r="F417" s="861"/>
    </row>
    <row r="418" spans="6:6" x14ac:dyDescent="0.25">
      <c r="F418" s="861"/>
    </row>
    <row r="419" spans="6:6" x14ac:dyDescent="0.25">
      <c r="F419" s="861"/>
    </row>
    <row r="420" spans="6:6" x14ac:dyDescent="0.25">
      <c r="F420" s="861"/>
    </row>
    <row r="421" spans="6:6" x14ac:dyDescent="0.25">
      <c r="F421" s="861"/>
    </row>
    <row r="422" spans="6:6" x14ac:dyDescent="0.25">
      <c r="F422" s="861"/>
    </row>
    <row r="423" spans="6:6" x14ac:dyDescent="0.25">
      <c r="F423" s="861"/>
    </row>
    <row r="424" spans="6:6" x14ac:dyDescent="0.25">
      <c r="F424" s="861"/>
    </row>
    <row r="425" spans="6:6" x14ac:dyDescent="0.25">
      <c r="F425" s="861"/>
    </row>
    <row r="426" spans="6:6" x14ac:dyDescent="0.25">
      <c r="F426" s="861"/>
    </row>
    <row r="427" spans="6:6" x14ac:dyDescent="0.25">
      <c r="F427" s="861"/>
    </row>
    <row r="428" spans="6:6" x14ac:dyDescent="0.25">
      <c r="F428" s="861"/>
    </row>
    <row r="429" spans="6:6" x14ac:dyDescent="0.25">
      <c r="F429" s="861"/>
    </row>
    <row r="430" spans="6:6" x14ac:dyDescent="0.25">
      <c r="F430" s="861"/>
    </row>
    <row r="431" spans="6:6" x14ac:dyDescent="0.25">
      <c r="F431" s="861"/>
    </row>
    <row r="432" spans="6:6" x14ac:dyDescent="0.25">
      <c r="F432" s="861"/>
    </row>
    <row r="433" spans="6:6" x14ac:dyDescent="0.25">
      <c r="F433" s="861"/>
    </row>
    <row r="434" spans="6:6" x14ac:dyDescent="0.25">
      <c r="F434" s="861"/>
    </row>
    <row r="435" spans="6:6" x14ac:dyDescent="0.25">
      <c r="F435" s="861"/>
    </row>
    <row r="436" spans="6:6" x14ac:dyDescent="0.25">
      <c r="F436" s="861"/>
    </row>
    <row r="437" spans="6:6" x14ac:dyDescent="0.25">
      <c r="F437" s="861"/>
    </row>
    <row r="438" spans="6:6" x14ac:dyDescent="0.25">
      <c r="F438" s="861"/>
    </row>
    <row r="439" spans="6:6" x14ac:dyDescent="0.25">
      <c r="F439" s="861"/>
    </row>
    <row r="440" spans="6:6" x14ac:dyDescent="0.25">
      <c r="F440" s="861"/>
    </row>
    <row r="441" spans="6:6" x14ac:dyDescent="0.25">
      <c r="F441" s="861"/>
    </row>
    <row r="442" spans="6:6" x14ac:dyDescent="0.25">
      <c r="F442" s="861"/>
    </row>
    <row r="443" spans="6:6" x14ac:dyDescent="0.25">
      <c r="F443" s="861"/>
    </row>
    <row r="444" spans="6:6" x14ac:dyDescent="0.25">
      <c r="F444" s="861"/>
    </row>
    <row r="445" spans="6:6" x14ac:dyDescent="0.25">
      <c r="F445" s="861"/>
    </row>
    <row r="446" spans="6:6" x14ac:dyDescent="0.25">
      <c r="F446" s="861"/>
    </row>
    <row r="447" spans="6:6" x14ac:dyDescent="0.25">
      <c r="F447" s="861"/>
    </row>
    <row r="448" spans="6:6" x14ac:dyDescent="0.25">
      <c r="F448" s="861"/>
    </row>
    <row r="449" spans="6:6" x14ac:dyDescent="0.25">
      <c r="F449" s="861"/>
    </row>
    <row r="450" spans="6:6" x14ac:dyDescent="0.25">
      <c r="F450" s="861"/>
    </row>
    <row r="451" spans="6:6" x14ac:dyDescent="0.25">
      <c r="F451" s="861"/>
    </row>
    <row r="452" spans="6:6" x14ac:dyDescent="0.25">
      <c r="F452" s="861"/>
    </row>
    <row r="453" spans="6:6" x14ac:dyDescent="0.25">
      <c r="F453" s="861"/>
    </row>
    <row r="454" spans="6:6" x14ac:dyDescent="0.25">
      <c r="F454" s="861"/>
    </row>
    <row r="455" spans="6:6" x14ac:dyDescent="0.25">
      <c r="F455" s="861"/>
    </row>
    <row r="456" spans="6:6" x14ac:dyDescent="0.25">
      <c r="F456" s="861"/>
    </row>
    <row r="457" spans="6:6" x14ac:dyDescent="0.25">
      <c r="F457" s="861"/>
    </row>
    <row r="458" spans="6:6" x14ac:dyDescent="0.25">
      <c r="F458" s="861"/>
    </row>
    <row r="459" spans="6:6" x14ac:dyDescent="0.25">
      <c r="F459" s="861"/>
    </row>
    <row r="460" spans="6:6" x14ac:dyDescent="0.25">
      <c r="F460" s="861"/>
    </row>
    <row r="461" spans="6:6" x14ac:dyDescent="0.25">
      <c r="F461" s="861"/>
    </row>
    <row r="462" spans="6:6" x14ac:dyDescent="0.25">
      <c r="F462" s="861"/>
    </row>
    <row r="463" spans="6:6" x14ac:dyDescent="0.25">
      <c r="F463" s="861"/>
    </row>
    <row r="464" spans="6:6" x14ac:dyDescent="0.25">
      <c r="F464" s="861"/>
    </row>
    <row r="465" spans="6:6" x14ac:dyDescent="0.25">
      <c r="F465" s="861"/>
    </row>
    <row r="466" spans="6:6" x14ac:dyDescent="0.25">
      <c r="F466" s="861"/>
    </row>
    <row r="467" spans="6:6" x14ac:dyDescent="0.25">
      <c r="F467" s="861"/>
    </row>
    <row r="468" spans="6:6" x14ac:dyDescent="0.25">
      <c r="F468" s="861"/>
    </row>
    <row r="469" spans="6:6" x14ac:dyDescent="0.25">
      <c r="F469" s="861"/>
    </row>
    <row r="470" spans="6:6" x14ac:dyDescent="0.25">
      <c r="F470" s="861"/>
    </row>
    <row r="471" spans="6:6" x14ac:dyDescent="0.25">
      <c r="F471" s="861"/>
    </row>
    <row r="472" spans="6:6" x14ac:dyDescent="0.25">
      <c r="F472" s="861"/>
    </row>
    <row r="473" spans="6:6" x14ac:dyDescent="0.25">
      <c r="F473" s="861"/>
    </row>
    <row r="474" spans="6:6" x14ac:dyDescent="0.25">
      <c r="F474" s="861"/>
    </row>
    <row r="475" spans="6:6" x14ac:dyDescent="0.25">
      <c r="F475" s="861"/>
    </row>
    <row r="476" spans="6:6" x14ac:dyDescent="0.25">
      <c r="F476" s="861"/>
    </row>
    <row r="477" spans="6:6" x14ac:dyDescent="0.25">
      <c r="F477" s="861"/>
    </row>
    <row r="478" spans="6:6" x14ac:dyDescent="0.25">
      <c r="F478" s="861"/>
    </row>
    <row r="479" spans="6:6" x14ac:dyDescent="0.25">
      <c r="F479" s="861"/>
    </row>
    <row r="480" spans="6:6" x14ac:dyDescent="0.25">
      <c r="F480" s="861"/>
    </row>
    <row r="481" spans="6:6" x14ac:dyDescent="0.25">
      <c r="F481" s="861"/>
    </row>
    <row r="482" spans="6:6" x14ac:dyDescent="0.25">
      <c r="F482" s="861"/>
    </row>
    <row r="483" spans="6:6" x14ac:dyDescent="0.25">
      <c r="F483" s="861"/>
    </row>
    <row r="484" spans="6:6" x14ac:dyDescent="0.25">
      <c r="F484" s="861"/>
    </row>
    <row r="485" spans="6:6" x14ac:dyDescent="0.25">
      <c r="F485" s="861"/>
    </row>
    <row r="486" spans="6:6" x14ac:dyDescent="0.25">
      <c r="F486" s="861"/>
    </row>
    <row r="487" spans="6:6" x14ac:dyDescent="0.25">
      <c r="F487" s="861"/>
    </row>
    <row r="488" spans="6:6" x14ac:dyDescent="0.25">
      <c r="F488" s="861"/>
    </row>
    <row r="489" spans="6:6" x14ac:dyDescent="0.25">
      <c r="F489" s="861"/>
    </row>
    <row r="490" spans="6:6" x14ac:dyDescent="0.25">
      <c r="F490" s="861"/>
    </row>
    <row r="491" spans="6:6" x14ac:dyDescent="0.25">
      <c r="F491" s="861"/>
    </row>
    <row r="492" spans="6:6" x14ac:dyDescent="0.25">
      <c r="F492" s="861"/>
    </row>
    <row r="493" spans="6:6" x14ac:dyDescent="0.25">
      <c r="F493" s="861"/>
    </row>
    <row r="494" spans="6:6" x14ac:dyDescent="0.25">
      <c r="F494" s="861"/>
    </row>
    <row r="495" spans="6:6" x14ac:dyDescent="0.25">
      <c r="F495" s="861"/>
    </row>
    <row r="496" spans="6:6" x14ac:dyDescent="0.25">
      <c r="F496" s="861"/>
    </row>
    <row r="497" spans="6:6" x14ac:dyDescent="0.25">
      <c r="F497" s="861"/>
    </row>
    <row r="498" spans="6:6" x14ac:dyDescent="0.25">
      <c r="F498" s="861"/>
    </row>
    <row r="499" spans="6:6" x14ac:dyDescent="0.25">
      <c r="F499" s="861"/>
    </row>
    <row r="500" spans="6:6" x14ac:dyDescent="0.25">
      <c r="F500" s="861"/>
    </row>
    <row r="501" spans="6:6" x14ac:dyDescent="0.25">
      <c r="F501" s="861"/>
    </row>
    <row r="502" spans="6:6" x14ac:dyDescent="0.25">
      <c r="F502" s="861"/>
    </row>
    <row r="503" spans="6:6" x14ac:dyDescent="0.25">
      <c r="F503" s="861"/>
    </row>
    <row r="504" spans="6:6" x14ac:dyDescent="0.25">
      <c r="F504" s="861"/>
    </row>
    <row r="505" spans="6:6" x14ac:dyDescent="0.25">
      <c r="F505" s="861"/>
    </row>
    <row r="506" spans="6:6" x14ac:dyDescent="0.25">
      <c r="F506" s="861"/>
    </row>
    <row r="507" spans="6:6" x14ac:dyDescent="0.25">
      <c r="F507" s="861"/>
    </row>
    <row r="508" spans="6:6" x14ac:dyDescent="0.25">
      <c r="F508" s="861"/>
    </row>
    <row r="509" spans="6:6" x14ac:dyDescent="0.25">
      <c r="F509" s="861"/>
    </row>
    <row r="510" spans="6:6" x14ac:dyDescent="0.25">
      <c r="F510" s="861"/>
    </row>
    <row r="511" spans="6:6" x14ac:dyDescent="0.25">
      <c r="F511" s="861"/>
    </row>
    <row r="512" spans="6:6" x14ac:dyDescent="0.25">
      <c r="F512" s="861"/>
    </row>
    <row r="513" spans="6:6" x14ac:dyDescent="0.25">
      <c r="F513" s="861"/>
    </row>
    <row r="514" spans="6:6" x14ac:dyDescent="0.25">
      <c r="F514" s="861"/>
    </row>
    <row r="515" spans="6:6" x14ac:dyDescent="0.25">
      <c r="F515" s="861"/>
    </row>
    <row r="516" spans="6:6" x14ac:dyDescent="0.25">
      <c r="F516" s="861"/>
    </row>
    <row r="517" spans="6:6" x14ac:dyDescent="0.25">
      <c r="F517" s="861"/>
    </row>
    <row r="518" spans="6:6" x14ac:dyDescent="0.25">
      <c r="F518" s="861"/>
    </row>
    <row r="519" spans="6:6" x14ac:dyDescent="0.25">
      <c r="F519" s="861"/>
    </row>
    <row r="520" spans="6:6" x14ac:dyDescent="0.25">
      <c r="F520" s="861"/>
    </row>
    <row r="521" spans="6:6" x14ac:dyDescent="0.25">
      <c r="F521" s="861"/>
    </row>
    <row r="522" spans="6:6" x14ac:dyDescent="0.25">
      <c r="F522" s="861"/>
    </row>
    <row r="523" spans="6:6" x14ac:dyDescent="0.25">
      <c r="F523" s="861"/>
    </row>
    <row r="524" spans="6:6" x14ac:dyDescent="0.25">
      <c r="F524" s="861"/>
    </row>
    <row r="525" spans="6:6" x14ac:dyDescent="0.25">
      <c r="F525" s="861"/>
    </row>
    <row r="526" spans="6:6" x14ac:dyDescent="0.25">
      <c r="F526" s="861"/>
    </row>
    <row r="527" spans="6:6" x14ac:dyDescent="0.25">
      <c r="F527" s="861"/>
    </row>
    <row r="528" spans="6:6" x14ac:dyDescent="0.25">
      <c r="F528" s="861"/>
    </row>
    <row r="529" spans="6:6" x14ac:dyDescent="0.25">
      <c r="F529" s="861"/>
    </row>
    <row r="530" spans="6:6" x14ac:dyDescent="0.25">
      <c r="F530" s="861"/>
    </row>
    <row r="531" spans="6:6" x14ac:dyDescent="0.25">
      <c r="F531" s="861"/>
    </row>
    <row r="532" spans="6:6" x14ac:dyDescent="0.25">
      <c r="F532" s="861"/>
    </row>
    <row r="533" spans="6:6" x14ac:dyDescent="0.25">
      <c r="F533" s="861"/>
    </row>
    <row r="534" spans="6:6" x14ac:dyDescent="0.25">
      <c r="F534" s="861"/>
    </row>
    <row r="535" spans="6:6" x14ac:dyDescent="0.25">
      <c r="F535" s="861"/>
    </row>
    <row r="536" spans="6:6" x14ac:dyDescent="0.25">
      <c r="F536" s="861"/>
    </row>
    <row r="537" spans="6:6" x14ac:dyDescent="0.25">
      <c r="F537" s="861"/>
    </row>
    <row r="538" spans="6:6" x14ac:dyDescent="0.25">
      <c r="F538" s="861"/>
    </row>
    <row r="539" spans="6:6" x14ac:dyDescent="0.25">
      <c r="F539" s="861"/>
    </row>
    <row r="540" spans="6:6" x14ac:dyDescent="0.25">
      <c r="F540" s="861"/>
    </row>
    <row r="541" spans="6:6" x14ac:dyDescent="0.25">
      <c r="F541" s="861"/>
    </row>
    <row r="542" spans="6:6" x14ac:dyDescent="0.25">
      <c r="F542" s="861"/>
    </row>
    <row r="543" spans="6:6" x14ac:dyDescent="0.25">
      <c r="F543" s="861"/>
    </row>
    <row r="544" spans="6:6" x14ac:dyDescent="0.25">
      <c r="F544" s="861"/>
    </row>
    <row r="545" spans="6:6" x14ac:dyDescent="0.25">
      <c r="F545" s="861"/>
    </row>
    <row r="546" spans="6:6" x14ac:dyDescent="0.25">
      <c r="F546" s="861"/>
    </row>
    <row r="547" spans="6:6" x14ac:dyDescent="0.25">
      <c r="F547" s="861"/>
    </row>
    <row r="548" spans="6:6" x14ac:dyDescent="0.25">
      <c r="F548" s="861"/>
    </row>
    <row r="549" spans="6:6" x14ac:dyDescent="0.25">
      <c r="F549" s="861"/>
    </row>
    <row r="550" spans="6:6" x14ac:dyDescent="0.25">
      <c r="F550" s="861"/>
    </row>
    <row r="551" spans="6:6" x14ac:dyDescent="0.25">
      <c r="F551" s="861"/>
    </row>
    <row r="552" spans="6:6" x14ac:dyDescent="0.25">
      <c r="F552" s="861"/>
    </row>
    <row r="553" spans="6:6" x14ac:dyDescent="0.25">
      <c r="F553" s="861"/>
    </row>
    <row r="554" spans="6:6" x14ac:dyDescent="0.25">
      <c r="F554" s="861"/>
    </row>
    <row r="555" spans="6:6" x14ac:dyDescent="0.25">
      <c r="F555" s="861"/>
    </row>
    <row r="556" spans="6:6" x14ac:dyDescent="0.25">
      <c r="F556" s="861"/>
    </row>
    <row r="557" spans="6:6" x14ac:dyDescent="0.25">
      <c r="F557" s="861"/>
    </row>
    <row r="558" spans="6:6" x14ac:dyDescent="0.25">
      <c r="F558" s="861"/>
    </row>
    <row r="559" spans="6:6" x14ac:dyDescent="0.25">
      <c r="F559" s="861"/>
    </row>
    <row r="560" spans="6:6" x14ac:dyDescent="0.25">
      <c r="F560" s="861"/>
    </row>
    <row r="561" spans="6:6" x14ac:dyDescent="0.25">
      <c r="F561" s="861"/>
    </row>
    <row r="562" spans="6:6" x14ac:dyDescent="0.25">
      <c r="F562" s="861"/>
    </row>
    <row r="563" spans="6:6" x14ac:dyDescent="0.25">
      <c r="F563" s="861"/>
    </row>
    <row r="564" spans="6:6" x14ac:dyDescent="0.25">
      <c r="F564" s="861"/>
    </row>
    <row r="565" spans="6:6" x14ac:dyDescent="0.25">
      <c r="F565" s="861"/>
    </row>
    <row r="566" spans="6:6" x14ac:dyDescent="0.25">
      <c r="F566" s="861"/>
    </row>
    <row r="567" spans="6:6" x14ac:dyDescent="0.25">
      <c r="F567" s="861"/>
    </row>
    <row r="568" spans="6:6" x14ac:dyDescent="0.25">
      <c r="F568" s="861"/>
    </row>
    <row r="569" spans="6:6" x14ac:dyDescent="0.25">
      <c r="F569" s="861"/>
    </row>
    <row r="570" spans="6:6" x14ac:dyDescent="0.25">
      <c r="F570" s="861"/>
    </row>
    <row r="571" spans="6:6" x14ac:dyDescent="0.25">
      <c r="F571" s="861"/>
    </row>
    <row r="572" spans="6:6" x14ac:dyDescent="0.25">
      <c r="F572" s="861"/>
    </row>
    <row r="573" spans="6:6" x14ac:dyDescent="0.25">
      <c r="F573" s="861"/>
    </row>
    <row r="574" spans="6:6" x14ac:dyDescent="0.25">
      <c r="F574" s="861"/>
    </row>
    <row r="575" spans="6:6" x14ac:dyDescent="0.25">
      <c r="F575" s="861"/>
    </row>
    <row r="576" spans="6:6" x14ac:dyDescent="0.25">
      <c r="F576" s="861"/>
    </row>
    <row r="577" spans="6:6" x14ac:dyDescent="0.25">
      <c r="F577" s="861"/>
    </row>
    <row r="578" spans="6:6" x14ac:dyDescent="0.25">
      <c r="F578" s="861"/>
    </row>
    <row r="579" spans="6:6" x14ac:dyDescent="0.25">
      <c r="F579" s="861"/>
    </row>
    <row r="580" spans="6:6" x14ac:dyDescent="0.25">
      <c r="F580" s="861"/>
    </row>
    <row r="581" spans="6:6" x14ac:dyDescent="0.25">
      <c r="F581" s="861"/>
    </row>
    <row r="582" spans="6:6" x14ac:dyDescent="0.25">
      <c r="F582" s="861"/>
    </row>
    <row r="583" spans="6:6" x14ac:dyDescent="0.25">
      <c r="F583" s="861"/>
    </row>
    <row r="584" spans="6:6" x14ac:dyDescent="0.25">
      <c r="F584" s="861"/>
    </row>
    <row r="585" spans="6:6" x14ac:dyDescent="0.25">
      <c r="F585" s="861"/>
    </row>
    <row r="586" spans="6:6" x14ac:dyDescent="0.25">
      <c r="F586" s="861"/>
    </row>
    <row r="587" spans="6:6" x14ac:dyDescent="0.25">
      <c r="F587" s="861"/>
    </row>
    <row r="588" spans="6:6" x14ac:dyDescent="0.25">
      <c r="F588" s="861"/>
    </row>
    <row r="589" spans="6:6" x14ac:dyDescent="0.25">
      <c r="F589" s="861"/>
    </row>
    <row r="590" spans="6:6" x14ac:dyDescent="0.25">
      <c r="F590" s="861"/>
    </row>
    <row r="591" spans="6:6" x14ac:dyDescent="0.25">
      <c r="F591" s="861"/>
    </row>
    <row r="592" spans="6:6" x14ac:dyDescent="0.25">
      <c r="F592" s="861"/>
    </row>
    <row r="593" spans="6:6" x14ac:dyDescent="0.25">
      <c r="F593" s="861"/>
    </row>
    <row r="594" spans="6:6" x14ac:dyDescent="0.25">
      <c r="F594" s="861"/>
    </row>
    <row r="595" spans="6:6" x14ac:dyDescent="0.25">
      <c r="F595" s="861"/>
    </row>
    <row r="596" spans="6:6" x14ac:dyDescent="0.25">
      <c r="F596" s="861"/>
    </row>
    <row r="597" spans="6:6" x14ac:dyDescent="0.25">
      <c r="F597" s="861"/>
    </row>
    <row r="598" spans="6:6" x14ac:dyDescent="0.25">
      <c r="F598" s="861"/>
    </row>
    <row r="599" spans="6:6" x14ac:dyDescent="0.25">
      <c r="F599" s="861"/>
    </row>
    <row r="600" spans="6:6" x14ac:dyDescent="0.25">
      <c r="F600" s="861"/>
    </row>
    <row r="601" spans="6:6" x14ac:dyDescent="0.25">
      <c r="F601" s="861"/>
    </row>
    <row r="602" spans="6:6" x14ac:dyDescent="0.25">
      <c r="F602" s="861"/>
    </row>
    <row r="603" spans="6:6" x14ac:dyDescent="0.25">
      <c r="F603" s="861"/>
    </row>
    <row r="604" spans="6:6" x14ac:dyDescent="0.25">
      <c r="F604" s="861"/>
    </row>
    <row r="605" spans="6:6" x14ac:dyDescent="0.25">
      <c r="F605" s="861"/>
    </row>
    <row r="606" spans="6:6" x14ac:dyDescent="0.25">
      <c r="F606" s="861"/>
    </row>
    <row r="607" spans="6:6" x14ac:dyDescent="0.25">
      <c r="F607" s="861"/>
    </row>
    <row r="608" spans="6:6" x14ac:dyDescent="0.25">
      <c r="F608" s="861"/>
    </row>
    <row r="609" spans="6:6" x14ac:dyDescent="0.25">
      <c r="F609" s="861"/>
    </row>
    <row r="610" spans="6:6" x14ac:dyDescent="0.25">
      <c r="F610" s="861"/>
    </row>
    <row r="611" spans="6:6" x14ac:dyDescent="0.25">
      <c r="F611" s="861"/>
    </row>
    <row r="612" spans="6:6" x14ac:dyDescent="0.25">
      <c r="F612" s="861"/>
    </row>
    <row r="613" spans="6:6" x14ac:dyDescent="0.25">
      <c r="F613" s="861"/>
    </row>
    <row r="614" spans="6:6" x14ac:dyDescent="0.25">
      <c r="F614" s="861"/>
    </row>
    <row r="615" spans="6:6" x14ac:dyDescent="0.25">
      <c r="F615" s="861"/>
    </row>
    <row r="616" spans="6:6" x14ac:dyDescent="0.25">
      <c r="F616" s="861"/>
    </row>
    <row r="617" spans="6:6" x14ac:dyDescent="0.25">
      <c r="F617" s="861"/>
    </row>
    <row r="618" spans="6:6" x14ac:dyDescent="0.25">
      <c r="F618" s="861"/>
    </row>
    <row r="619" spans="6:6" x14ac:dyDescent="0.25">
      <c r="F619" s="861"/>
    </row>
  </sheetData>
  <mergeCells count="2">
    <mergeCell ref="A1:F1"/>
    <mergeCell ref="A2:F2"/>
  </mergeCells>
  <pageMargins left="0.74803149606299213" right="0.74803149606299213" top="0.98425196850393704" bottom="0.98425196850393704" header="0.51181102362204722" footer="0.51181102362204722"/>
  <pageSetup paperSize="9" scale="61" orientation="portrait" r:id="rId1"/>
  <headerFooter alignWithMargins="0">
    <oddFooter>Page &amp;P of &amp;N</oddFooter>
  </headerFooter>
  <rowBreaks count="6" manualBreakCount="6">
    <brk id="51" max="5" man="1"/>
    <brk id="106" max="16383" man="1"/>
    <brk id="146" max="16383" man="1"/>
    <brk id="184" max="16383" man="1"/>
    <brk id="229" max="16383" man="1"/>
    <brk id="27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6"/>
  <sheetViews>
    <sheetView view="pageBreakPreview" topLeftCell="A265" zoomScaleNormal="100" zoomScaleSheetLayoutView="100" workbookViewId="0">
      <selection activeCell="E247" sqref="E247:E253"/>
    </sheetView>
  </sheetViews>
  <sheetFormatPr defaultRowHeight="12.5" x14ac:dyDescent="0.25"/>
  <cols>
    <col min="1" max="1" width="8.08984375" style="5" customWidth="1"/>
    <col min="2" max="2" width="32" customWidth="1"/>
    <col min="3" max="3" width="6.453125" customWidth="1"/>
    <col min="4" max="4" width="11.54296875" customWidth="1"/>
    <col min="5" max="5" width="11.90625" style="7" customWidth="1"/>
    <col min="6" max="6" width="15.90625" style="26" customWidth="1"/>
    <col min="8" max="8" width="14" style="878" bestFit="1" customWidth="1"/>
    <col min="9" max="9" width="8.984375E-2" style="878"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3">
      <c r="A3" s="15" t="s">
        <v>1711</v>
      </c>
      <c r="B3" s="445"/>
      <c r="C3" s="448"/>
      <c r="D3" s="448"/>
      <c r="E3" s="445"/>
      <c r="F3" s="862"/>
    </row>
    <row r="4" spans="1:6" ht="13" x14ac:dyDescent="0.3">
      <c r="A4" s="15"/>
      <c r="B4" s="445"/>
      <c r="C4" s="448"/>
      <c r="D4" s="448"/>
      <c r="E4" s="445"/>
      <c r="F4" s="862"/>
    </row>
    <row r="5" spans="1:6" ht="13" x14ac:dyDescent="0.3">
      <c r="A5" s="15" t="s">
        <v>1263</v>
      </c>
      <c r="B5" s="445"/>
      <c r="C5" s="448"/>
      <c r="D5" s="448"/>
      <c r="E5" s="445"/>
      <c r="F5" s="862"/>
    </row>
    <row r="6" spans="1:6" ht="13.5" thickBot="1" x14ac:dyDescent="0.35">
      <c r="A6" s="15"/>
      <c r="B6" s="445"/>
      <c r="C6" s="448"/>
      <c r="D6" s="448"/>
      <c r="E6" s="445"/>
      <c r="F6" s="862"/>
    </row>
    <row r="7" spans="1:6" ht="26.5" thickBot="1" x14ac:dyDescent="0.3">
      <c r="A7" s="800" t="s">
        <v>72</v>
      </c>
      <c r="B7" s="801" t="s">
        <v>73</v>
      </c>
      <c r="C7" s="801" t="s">
        <v>74</v>
      </c>
      <c r="D7" s="801" t="s">
        <v>75</v>
      </c>
      <c r="E7" s="802" t="s">
        <v>1440</v>
      </c>
      <c r="F7" s="803" t="s">
        <v>1441</v>
      </c>
    </row>
    <row r="8" spans="1:6" x14ac:dyDescent="0.25">
      <c r="A8" s="486"/>
      <c r="B8" s="488"/>
      <c r="C8" s="487"/>
      <c r="D8" s="487"/>
      <c r="E8" s="464"/>
      <c r="F8" s="840"/>
    </row>
    <row r="9" spans="1:6" ht="13" x14ac:dyDescent="0.25">
      <c r="A9" s="486"/>
      <c r="B9" s="295" t="s">
        <v>92</v>
      </c>
      <c r="C9" s="487"/>
      <c r="D9" s="487"/>
      <c r="E9" s="464"/>
      <c r="F9" s="840"/>
    </row>
    <row r="10" spans="1:6" ht="50" x14ac:dyDescent="0.25">
      <c r="A10" s="486"/>
      <c r="B10" s="457" t="s">
        <v>1781</v>
      </c>
      <c r="C10" s="487"/>
      <c r="D10" s="487"/>
      <c r="E10" s="464"/>
      <c r="F10" s="840"/>
    </row>
    <row r="11" spans="1:6" x14ac:dyDescent="0.25">
      <c r="A11" s="486"/>
      <c r="B11" s="488"/>
      <c r="C11" s="487"/>
      <c r="D11" s="487"/>
      <c r="E11" s="464"/>
      <c r="F11" s="840"/>
    </row>
    <row r="12" spans="1:6" s="10" customFormat="1" ht="26" x14ac:dyDescent="0.25">
      <c r="A12" s="453"/>
      <c r="B12" s="295" t="s">
        <v>112</v>
      </c>
      <c r="C12" s="488"/>
      <c r="D12" s="487"/>
      <c r="E12" s="805"/>
      <c r="F12" s="456"/>
    </row>
    <row r="13" spans="1:6" s="10" customFormat="1" x14ac:dyDescent="0.25">
      <c r="A13" s="453"/>
      <c r="B13" s="454"/>
      <c r="C13" s="488"/>
      <c r="D13" s="487"/>
      <c r="E13" s="805"/>
      <c r="F13" s="456"/>
    </row>
    <row r="14" spans="1:6" s="10" customFormat="1" ht="13" x14ac:dyDescent="0.25">
      <c r="A14" s="453"/>
      <c r="B14" s="369" t="s">
        <v>84</v>
      </c>
      <c r="C14" s="488"/>
      <c r="D14" s="487"/>
      <c r="E14" s="805"/>
      <c r="F14" s="456"/>
    </row>
    <row r="15" spans="1:6" x14ac:dyDescent="0.25">
      <c r="A15" s="486"/>
      <c r="B15" s="354"/>
      <c r="C15" s="487"/>
      <c r="D15" s="464"/>
      <c r="E15" s="464"/>
      <c r="F15" s="840"/>
    </row>
    <row r="16" spans="1:6" x14ac:dyDescent="0.25">
      <c r="A16" s="486" t="s">
        <v>69</v>
      </c>
      <c r="B16" s="488" t="s">
        <v>84</v>
      </c>
      <c r="C16" s="458" t="s">
        <v>141</v>
      </c>
      <c r="D16" s="541">
        <v>0.66</v>
      </c>
      <c r="E16" s="518"/>
      <c r="F16" s="840">
        <f>D16*E16</f>
        <v>0</v>
      </c>
    </row>
    <row r="17" spans="1:6" x14ac:dyDescent="0.25">
      <c r="A17" s="486"/>
      <c r="B17" s="354"/>
      <c r="C17" s="458"/>
      <c r="D17" s="541"/>
      <c r="E17" s="518"/>
      <c r="F17" s="840"/>
    </row>
    <row r="18" spans="1:6" ht="13" x14ac:dyDescent="0.3">
      <c r="A18" s="486"/>
      <c r="B18" s="359" t="s">
        <v>93</v>
      </c>
      <c r="C18" s="487"/>
      <c r="D18" s="464"/>
      <c r="E18" s="464"/>
      <c r="F18" s="840">
        <f t="shared" ref="F18:F29" si="0">D18*E18</f>
        <v>0</v>
      </c>
    </row>
    <row r="19" spans="1:6" x14ac:dyDescent="0.25">
      <c r="A19" s="486"/>
      <c r="B19" s="488"/>
      <c r="C19" s="487"/>
      <c r="D19" s="464"/>
      <c r="E19" s="464"/>
      <c r="F19" s="840">
        <f t="shared" si="0"/>
        <v>0</v>
      </c>
    </row>
    <row r="20" spans="1:6" ht="50" x14ac:dyDescent="0.25">
      <c r="A20" s="486"/>
      <c r="B20" s="457" t="s">
        <v>211</v>
      </c>
      <c r="C20" s="487"/>
      <c r="D20" s="464"/>
      <c r="E20" s="464"/>
      <c r="F20" s="840">
        <f t="shared" si="0"/>
        <v>0</v>
      </c>
    </row>
    <row r="21" spans="1:6" x14ac:dyDescent="0.25">
      <c r="A21" s="486"/>
      <c r="B21" s="488"/>
      <c r="C21" s="487"/>
      <c r="D21" s="464"/>
      <c r="E21" s="464"/>
      <c r="F21" s="840">
        <f t="shared" si="0"/>
        <v>0</v>
      </c>
    </row>
    <row r="22" spans="1:6" x14ac:dyDescent="0.25">
      <c r="A22" s="486" t="s">
        <v>94</v>
      </c>
      <c r="B22" s="488" t="s">
        <v>95</v>
      </c>
      <c r="C22" s="458" t="s">
        <v>294</v>
      </c>
      <c r="D22" s="464">
        <v>12</v>
      </c>
      <c r="E22" s="518"/>
      <c r="F22" s="840">
        <f t="shared" si="0"/>
        <v>0</v>
      </c>
    </row>
    <row r="23" spans="1:6" x14ac:dyDescent="0.25">
      <c r="A23" s="486"/>
      <c r="B23" s="488"/>
      <c r="C23" s="458"/>
      <c r="D23" s="464"/>
      <c r="E23" s="518"/>
      <c r="F23" s="840"/>
    </row>
    <row r="24" spans="1:6" ht="13" x14ac:dyDescent="0.3">
      <c r="A24" s="486"/>
      <c r="B24" s="359" t="s">
        <v>96</v>
      </c>
      <c r="C24" s="458"/>
      <c r="D24" s="464"/>
      <c r="E24" s="518"/>
      <c r="F24" s="840"/>
    </row>
    <row r="25" spans="1:6" x14ac:dyDescent="0.25">
      <c r="A25" s="486"/>
      <c r="B25" s="488"/>
      <c r="C25" s="458"/>
      <c r="D25" s="464"/>
      <c r="E25" s="518"/>
      <c r="F25" s="840"/>
    </row>
    <row r="26" spans="1:6" ht="50" x14ac:dyDescent="0.25">
      <c r="A26" s="486"/>
      <c r="B26" s="339" t="s">
        <v>212</v>
      </c>
      <c r="C26" s="458"/>
      <c r="D26" s="464"/>
      <c r="E26" s="518"/>
      <c r="F26" s="840"/>
    </row>
    <row r="27" spans="1:6" x14ac:dyDescent="0.25">
      <c r="A27" s="486"/>
      <c r="B27" s="488"/>
      <c r="C27" s="458"/>
      <c r="D27" s="464"/>
      <c r="E27" s="518"/>
      <c r="F27" s="840"/>
    </row>
    <row r="28" spans="1:6" x14ac:dyDescent="0.25">
      <c r="A28" s="486" t="s">
        <v>97</v>
      </c>
      <c r="B28" s="488" t="s">
        <v>98</v>
      </c>
      <c r="C28" s="458" t="s">
        <v>294</v>
      </c>
      <c r="D28" s="464">
        <v>37</v>
      </c>
      <c r="E28" s="518"/>
      <c r="F28" s="840">
        <f t="shared" si="0"/>
        <v>0</v>
      </c>
    </row>
    <row r="29" spans="1:6" x14ac:dyDescent="0.25">
      <c r="A29" s="486" t="s">
        <v>99</v>
      </c>
      <c r="B29" s="488" t="s">
        <v>100</v>
      </c>
      <c r="C29" s="458" t="s">
        <v>294</v>
      </c>
      <c r="D29" s="464">
        <v>26</v>
      </c>
      <c r="E29" s="518"/>
      <c r="F29" s="840">
        <f t="shared" si="0"/>
        <v>0</v>
      </c>
    </row>
    <row r="30" spans="1:6" x14ac:dyDescent="0.25">
      <c r="A30" s="486"/>
      <c r="B30" s="488"/>
      <c r="C30" s="458"/>
      <c r="D30" s="464"/>
      <c r="E30" s="518"/>
      <c r="F30" s="840"/>
    </row>
    <row r="31" spans="1:6" x14ac:dyDescent="0.25">
      <c r="A31" s="486"/>
      <c r="B31" s="457"/>
      <c r="C31" s="458"/>
      <c r="D31" s="464"/>
      <c r="E31" s="518"/>
      <c r="F31" s="840"/>
    </row>
    <row r="32" spans="1:6" ht="13" x14ac:dyDescent="0.3">
      <c r="A32" s="486"/>
      <c r="B32" s="360" t="s">
        <v>259</v>
      </c>
      <c r="C32" s="458"/>
      <c r="D32" s="464"/>
      <c r="E32" s="518"/>
      <c r="F32" s="840"/>
    </row>
    <row r="33" spans="1:6" x14ac:dyDescent="0.25">
      <c r="A33" s="486"/>
      <c r="B33" s="488"/>
      <c r="C33" s="458"/>
      <c r="D33" s="464"/>
      <c r="E33" s="518"/>
      <c r="F33" s="840"/>
    </row>
    <row r="34" spans="1:6" ht="50" x14ac:dyDescent="0.25">
      <c r="A34" s="486"/>
      <c r="B34" s="304" t="s">
        <v>1264</v>
      </c>
      <c r="C34" s="458"/>
      <c r="D34" s="464"/>
      <c r="E34" s="518"/>
      <c r="F34" s="840"/>
    </row>
    <row r="35" spans="1:6" x14ac:dyDescent="0.25">
      <c r="A35" s="486"/>
      <c r="B35" s="454"/>
      <c r="C35" s="458"/>
      <c r="D35" s="464"/>
      <c r="E35" s="518"/>
      <c r="F35" s="840"/>
    </row>
    <row r="36" spans="1:6" ht="50" x14ac:dyDescent="0.25">
      <c r="A36" s="486"/>
      <c r="B36" s="304" t="s">
        <v>1252</v>
      </c>
      <c r="C36" s="458"/>
      <c r="D36" s="464"/>
      <c r="E36" s="464"/>
      <c r="F36" s="840"/>
    </row>
    <row r="37" spans="1:6" x14ac:dyDescent="0.25">
      <c r="A37" s="486"/>
      <c r="B37" s="454"/>
      <c r="C37" s="458"/>
      <c r="D37" s="464"/>
      <c r="E37" s="464"/>
      <c r="F37" s="840"/>
    </row>
    <row r="38" spans="1:6" x14ac:dyDescent="0.25">
      <c r="A38" s="486" t="s">
        <v>632</v>
      </c>
      <c r="B38" s="457" t="s">
        <v>82</v>
      </c>
      <c r="C38" s="458" t="s">
        <v>66</v>
      </c>
      <c r="D38" s="464">
        <v>1425</v>
      </c>
      <c r="E38" s="518"/>
      <c r="F38" s="840">
        <f>D38*E38</f>
        <v>0</v>
      </c>
    </row>
    <row r="39" spans="1:6" x14ac:dyDescent="0.25">
      <c r="A39" s="486"/>
      <c r="B39" s="457"/>
      <c r="C39" s="458"/>
      <c r="D39" s="464"/>
      <c r="E39" s="464"/>
      <c r="F39" s="840"/>
    </row>
    <row r="40" spans="1:6" x14ac:dyDescent="0.25">
      <c r="A40" s="486"/>
      <c r="B40" s="457"/>
      <c r="C40" s="458"/>
      <c r="D40" s="464"/>
      <c r="E40" s="464"/>
      <c r="F40" s="840"/>
    </row>
    <row r="41" spans="1:6" x14ac:dyDescent="0.25">
      <c r="A41" s="486"/>
      <c r="B41" s="457"/>
      <c r="C41" s="458"/>
      <c r="D41" s="464"/>
      <c r="E41" s="464"/>
      <c r="F41" s="840"/>
    </row>
    <row r="42" spans="1:6" x14ac:dyDescent="0.25">
      <c r="A42" s="486"/>
      <c r="B42" s="457"/>
      <c r="C42" s="458"/>
      <c r="D42" s="464"/>
      <c r="E42" s="464"/>
      <c r="F42" s="840"/>
    </row>
    <row r="43" spans="1:6" x14ac:dyDescent="0.25">
      <c r="A43" s="486"/>
      <c r="B43" s="457"/>
      <c r="C43" s="458"/>
      <c r="D43" s="464"/>
      <c r="E43" s="464"/>
      <c r="F43" s="840"/>
    </row>
    <row r="44" spans="1:6" x14ac:dyDescent="0.25">
      <c r="A44" s="486"/>
      <c r="B44" s="457"/>
      <c r="C44" s="458"/>
      <c r="D44" s="464"/>
      <c r="E44" s="464"/>
      <c r="F44" s="840"/>
    </row>
    <row r="45" spans="1:6" x14ac:dyDescent="0.25">
      <c r="A45" s="486"/>
      <c r="B45" s="457"/>
      <c r="C45" s="458"/>
      <c r="D45" s="464"/>
      <c r="E45" s="464"/>
      <c r="F45" s="840"/>
    </row>
    <row r="46" spans="1:6" x14ac:dyDescent="0.25">
      <c r="A46" s="486"/>
      <c r="B46" s="457"/>
      <c r="C46" s="458"/>
      <c r="D46" s="464"/>
      <c r="E46" s="464"/>
      <c r="F46" s="840"/>
    </row>
    <row r="47" spans="1:6" x14ac:dyDescent="0.25">
      <c r="A47" s="486"/>
      <c r="B47" s="457"/>
      <c r="C47" s="458"/>
      <c r="D47" s="464"/>
      <c r="E47" s="464"/>
      <c r="F47" s="840"/>
    </row>
    <row r="48" spans="1:6" x14ac:dyDescent="0.25">
      <c r="A48" s="486"/>
      <c r="B48" s="304"/>
      <c r="C48" s="458"/>
      <c r="D48" s="464"/>
      <c r="E48" s="464"/>
      <c r="F48" s="840"/>
    </row>
    <row r="49" spans="1:6" x14ac:dyDescent="0.25">
      <c r="A49" s="486"/>
      <c r="B49" s="454"/>
      <c r="C49" s="458"/>
      <c r="D49" s="464"/>
      <c r="E49" s="464"/>
      <c r="F49" s="840"/>
    </row>
    <row r="50" spans="1:6" ht="13" thickBot="1" x14ac:dyDescent="0.3">
      <c r="A50" s="466"/>
      <c r="B50" s="467"/>
      <c r="C50" s="468"/>
      <c r="D50" s="468" t="s">
        <v>216</v>
      </c>
      <c r="E50" s="469"/>
      <c r="F50" s="842">
        <f>SUM(F8:F49)</f>
        <v>0</v>
      </c>
    </row>
    <row r="51" spans="1:6" ht="26.5" thickBot="1" x14ac:dyDescent="0.3">
      <c r="A51" s="800" t="s">
        <v>72</v>
      </c>
      <c r="B51" s="801" t="s">
        <v>73</v>
      </c>
      <c r="C51" s="801" t="s">
        <v>74</v>
      </c>
      <c r="D51" s="801" t="s">
        <v>75</v>
      </c>
      <c r="E51" s="802" t="s">
        <v>1440</v>
      </c>
      <c r="F51" s="803" t="s">
        <v>1441</v>
      </c>
    </row>
    <row r="52" spans="1:6" ht="13" x14ac:dyDescent="0.3">
      <c r="A52" s="361"/>
      <c r="B52" s="307"/>
      <c r="C52" s="307"/>
      <c r="D52" s="307"/>
      <c r="E52" s="307"/>
      <c r="F52" s="845"/>
    </row>
    <row r="53" spans="1:6" x14ac:dyDescent="0.25">
      <c r="A53" s="486"/>
      <c r="B53" s="457"/>
      <c r="C53" s="458"/>
      <c r="D53" s="464"/>
      <c r="E53" s="518"/>
      <c r="F53" s="840"/>
    </row>
    <row r="54" spans="1:6" ht="13" x14ac:dyDescent="0.3">
      <c r="A54" s="486"/>
      <c r="B54" s="360" t="s">
        <v>85</v>
      </c>
      <c r="C54" s="458"/>
      <c r="D54" s="464"/>
      <c r="E54" s="533"/>
      <c r="F54" s="854"/>
    </row>
    <row r="55" spans="1:6" ht="13" x14ac:dyDescent="0.3">
      <c r="A55" s="486"/>
      <c r="B55" s="360"/>
      <c r="C55" s="458"/>
      <c r="D55" s="464"/>
      <c r="E55" s="533"/>
      <c r="F55" s="854"/>
    </row>
    <row r="56" spans="1:6" ht="13" x14ac:dyDescent="0.3">
      <c r="A56" s="486"/>
      <c r="B56" s="360"/>
      <c r="C56" s="458"/>
      <c r="D56" s="464"/>
      <c r="E56" s="533"/>
      <c r="F56" s="854"/>
    </row>
    <row r="57" spans="1:6" x14ac:dyDescent="0.25">
      <c r="A57" s="486"/>
      <c r="B57" s="339"/>
      <c r="C57" s="458"/>
      <c r="D57" s="464"/>
      <c r="E57" s="533"/>
      <c r="F57" s="854"/>
    </row>
    <row r="58" spans="1:6" ht="13" x14ac:dyDescent="0.3">
      <c r="A58" s="486"/>
      <c r="B58" s="360" t="s">
        <v>260</v>
      </c>
      <c r="C58" s="458"/>
      <c r="D58" s="464"/>
      <c r="E58" s="533"/>
      <c r="F58" s="854"/>
    </row>
    <row r="59" spans="1:6" ht="13" x14ac:dyDescent="0.3">
      <c r="A59" s="486"/>
      <c r="B59" s="360"/>
      <c r="C59" s="458"/>
      <c r="D59" s="464"/>
      <c r="E59" s="533"/>
      <c r="F59" s="854"/>
    </row>
    <row r="60" spans="1:6" ht="13" x14ac:dyDescent="0.3">
      <c r="A60" s="486"/>
      <c r="B60" s="360"/>
      <c r="C60" s="458"/>
      <c r="D60" s="464"/>
      <c r="E60" s="533"/>
      <c r="F60" s="854"/>
    </row>
    <row r="61" spans="1:6" x14ac:dyDescent="0.25">
      <c r="A61" s="486"/>
      <c r="B61" s="457"/>
      <c r="C61" s="487"/>
      <c r="D61" s="464"/>
      <c r="E61" s="533"/>
      <c r="F61" s="854"/>
    </row>
    <row r="62" spans="1:6" ht="50" x14ac:dyDescent="0.25">
      <c r="A62" s="486"/>
      <c r="B62" s="339" t="s">
        <v>1629</v>
      </c>
      <c r="C62" s="487"/>
      <c r="D62" s="464"/>
      <c r="E62" s="533"/>
      <c r="F62" s="854"/>
    </row>
    <row r="63" spans="1:6" x14ac:dyDescent="0.25">
      <c r="A63" s="486"/>
      <c r="B63" s="339"/>
      <c r="C63" s="487"/>
      <c r="D63" s="464"/>
      <c r="E63" s="533"/>
      <c r="F63" s="854">
        <f>D63*E63</f>
        <v>0</v>
      </c>
    </row>
    <row r="64" spans="1:6" x14ac:dyDescent="0.25">
      <c r="A64" s="486" t="s">
        <v>1248</v>
      </c>
      <c r="B64" s="457" t="s">
        <v>82</v>
      </c>
      <c r="C64" s="487" t="s">
        <v>66</v>
      </c>
      <c r="D64" s="464">
        <v>1600</v>
      </c>
      <c r="E64" s="533"/>
      <c r="F64" s="854">
        <f>D64*E64</f>
        <v>0</v>
      </c>
    </row>
    <row r="65" spans="1:6" x14ac:dyDescent="0.25">
      <c r="A65" s="486" t="s">
        <v>1249</v>
      </c>
      <c r="B65" s="457" t="s">
        <v>215</v>
      </c>
      <c r="C65" s="487" t="s">
        <v>66</v>
      </c>
      <c r="D65" s="464">
        <v>500</v>
      </c>
      <c r="E65" s="533"/>
      <c r="F65" s="854">
        <f>D65*E65</f>
        <v>0</v>
      </c>
    </row>
    <row r="66" spans="1:6" x14ac:dyDescent="0.25">
      <c r="A66" s="486" t="s">
        <v>1250</v>
      </c>
      <c r="B66" s="457" t="s">
        <v>736</v>
      </c>
      <c r="C66" s="487" t="s">
        <v>66</v>
      </c>
      <c r="D66" s="464">
        <v>200</v>
      </c>
      <c r="E66" s="533"/>
      <c r="F66" s="854">
        <f>D66*E66</f>
        <v>0</v>
      </c>
    </row>
    <row r="67" spans="1:6" x14ac:dyDescent="0.25">
      <c r="A67" s="486"/>
      <c r="B67" s="457"/>
      <c r="C67" s="487"/>
      <c r="D67" s="464"/>
      <c r="E67" s="533"/>
      <c r="F67" s="854"/>
    </row>
    <row r="68" spans="1:6" ht="13" x14ac:dyDescent="0.25">
      <c r="A68" s="453"/>
      <c r="B68" s="295" t="s">
        <v>70</v>
      </c>
      <c r="C68" s="458"/>
      <c r="D68" s="458"/>
      <c r="E68" s="518"/>
      <c r="F68" s="840"/>
    </row>
    <row r="69" spans="1:6" x14ac:dyDescent="0.25">
      <c r="A69" s="453"/>
      <c r="B69" s="454"/>
      <c r="C69" s="458"/>
      <c r="D69" s="458"/>
      <c r="E69" s="518"/>
      <c r="F69" s="840"/>
    </row>
    <row r="70" spans="1:6" ht="37.5" x14ac:dyDescent="0.25">
      <c r="A70" s="453"/>
      <c r="B70" s="304" t="s">
        <v>776</v>
      </c>
      <c r="C70" s="458"/>
      <c r="D70" s="458"/>
      <c r="E70" s="518"/>
      <c r="F70" s="840"/>
    </row>
    <row r="71" spans="1:6" x14ac:dyDescent="0.25">
      <c r="A71" s="453"/>
      <c r="B71" s="304"/>
      <c r="C71" s="458"/>
      <c r="D71" s="458"/>
      <c r="E71" s="518"/>
      <c r="F71" s="840"/>
    </row>
    <row r="72" spans="1:6" x14ac:dyDescent="0.25">
      <c r="A72" s="453" t="s">
        <v>146</v>
      </c>
      <c r="B72" s="454" t="s">
        <v>740</v>
      </c>
      <c r="C72" s="458" t="s">
        <v>294</v>
      </c>
      <c r="D72" s="458">
        <v>11</v>
      </c>
      <c r="E72" s="518"/>
      <c r="F72" s="840">
        <f>D72*E72</f>
        <v>0</v>
      </c>
    </row>
    <row r="73" spans="1:6" x14ac:dyDescent="0.25">
      <c r="A73" s="486"/>
      <c r="B73" s="457"/>
      <c r="C73" s="458"/>
      <c r="D73" s="464"/>
      <c r="E73" s="518"/>
      <c r="F73" s="840"/>
    </row>
    <row r="74" spans="1:6" ht="37.5" x14ac:dyDescent="0.25">
      <c r="A74" s="453"/>
      <c r="B74" s="304" t="s">
        <v>777</v>
      </c>
      <c r="C74" s="458"/>
      <c r="D74" s="458"/>
      <c r="E74" s="518"/>
      <c r="F74" s="840"/>
    </row>
    <row r="75" spans="1:6" x14ac:dyDescent="0.25">
      <c r="A75" s="453"/>
      <c r="B75" s="304"/>
      <c r="C75" s="458"/>
      <c r="D75" s="458"/>
      <c r="E75" s="518"/>
      <c r="F75" s="840"/>
    </row>
    <row r="76" spans="1:6" x14ac:dyDescent="0.25">
      <c r="A76" s="453" t="s">
        <v>295</v>
      </c>
      <c r="B76" s="454" t="s">
        <v>740</v>
      </c>
      <c r="C76" s="458" t="s">
        <v>294</v>
      </c>
      <c r="D76" s="458">
        <v>9</v>
      </c>
      <c r="E76" s="518"/>
      <c r="F76" s="840">
        <f>D76*E76</f>
        <v>0</v>
      </c>
    </row>
    <row r="77" spans="1:6" x14ac:dyDescent="0.25">
      <c r="A77" s="486"/>
      <c r="B77" s="488"/>
      <c r="C77" s="487"/>
      <c r="D77" s="464"/>
      <c r="E77" s="518"/>
      <c r="F77" s="840"/>
    </row>
    <row r="78" spans="1:6" ht="37.5" x14ac:dyDescent="0.25">
      <c r="A78" s="453"/>
      <c r="B78" s="304" t="s">
        <v>778</v>
      </c>
      <c r="C78" s="458"/>
      <c r="D78" s="458"/>
      <c r="E78" s="518"/>
      <c r="F78" s="840"/>
    </row>
    <row r="79" spans="1:6" x14ac:dyDescent="0.25">
      <c r="A79" s="453"/>
      <c r="B79" s="304"/>
      <c r="C79" s="458"/>
      <c r="D79" s="458"/>
      <c r="E79" s="518"/>
      <c r="F79" s="840"/>
    </row>
    <row r="80" spans="1:6" x14ac:dyDescent="0.25">
      <c r="A80" s="453" t="s">
        <v>634</v>
      </c>
      <c r="B80" s="454" t="s">
        <v>740</v>
      </c>
      <c r="C80" s="458" t="s">
        <v>294</v>
      </c>
      <c r="D80" s="458">
        <v>12</v>
      </c>
      <c r="E80" s="518"/>
      <c r="F80" s="840">
        <f>D80*E80</f>
        <v>0</v>
      </c>
    </row>
    <row r="81" spans="1:6" x14ac:dyDescent="0.25">
      <c r="A81" s="486"/>
      <c r="B81" s="457"/>
      <c r="C81" s="458"/>
      <c r="D81" s="464"/>
      <c r="E81" s="518"/>
      <c r="F81" s="840"/>
    </row>
    <row r="82" spans="1:6" ht="37.5" x14ac:dyDescent="0.25">
      <c r="A82" s="453"/>
      <c r="B82" s="304" t="s">
        <v>779</v>
      </c>
      <c r="C82" s="458"/>
      <c r="D82" s="458"/>
      <c r="E82" s="518"/>
      <c r="F82" s="840"/>
    </row>
    <row r="83" spans="1:6" x14ac:dyDescent="0.25">
      <c r="A83" s="453"/>
      <c r="B83" s="304"/>
      <c r="C83" s="458"/>
      <c r="D83" s="458"/>
      <c r="E83" s="518"/>
      <c r="F83" s="840"/>
    </row>
    <row r="84" spans="1:6" x14ac:dyDescent="0.25">
      <c r="A84" s="453" t="s">
        <v>635</v>
      </c>
      <c r="B84" s="454" t="s">
        <v>740</v>
      </c>
      <c r="C84" s="458" t="s">
        <v>294</v>
      </c>
      <c r="D84" s="458">
        <v>2</v>
      </c>
      <c r="E84" s="518"/>
      <c r="F84" s="840">
        <f>D84*E84</f>
        <v>0</v>
      </c>
    </row>
    <row r="85" spans="1:6" x14ac:dyDescent="0.25">
      <c r="A85" s="453"/>
      <c r="B85" s="454"/>
      <c r="C85" s="458"/>
      <c r="D85" s="458"/>
      <c r="E85" s="518"/>
      <c r="F85" s="840"/>
    </row>
    <row r="86" spans="1:6" x14ac:dyDescent="0.25">
      <c r="A86" s="453"/>
      <c r="B86" s="454"/>
      <c r="C86" s="458"/>
      <c r="D86" s="458"/>
      <c r="E86" s="518"/>
      <c r="F86" s="840"/>
    </row>
    <row r="87" spans="1:6" x14ac:dyDescent="0.25">
      <c r="A87" s="453"/>
      <c r="B87" s="454"/>
      <c r="C87" s="458"/>
      <c r="D87" s="458"/>
      <c r="E87" s="518"/>
      <c r="F87" s="840"/>
    </row>
    <row r="88" spans="1:6" x14ac:dyDescent="0.25">
      <c r="A88" s="453"/>
      <c r="B88" s="454"/>
      <c r="C88" s="458"/>
      <c r="D88" s="458"/>
      <c r="E88" s="518"/>
      <c r="F88" s="840"/>
    </row>
    <row r="89" spans="1:6" x14ac:dyDescent="0.25">
      <c r="A89" s="453"/>
      <c r="B89" s="454"/>
      <c r="C89" s="458"/>
      <c r="D89" s="458"/>
      <c r="E89" s="518"/>
      <c r="F89" s="840"/>
    </row>
    <row r="90" spans="1:6" x14ac:dyDescent="0.25">
      <c r="A90" s="486"/>
      <c r="B90" s="339"/>
      <c r="C90" s="487"/>
      <c r="D90" s="464"/>
      <c r="E90" s="464"/>
      <c r="F90" s="840"/>
    </row>
    <row r="91" spans="1:6" ht="13" thickBot="1" x14ac:dyDescent="0.3">
      <c r="A91" s="466"/>
      <c r="B91" s="467"/>
      <c r="C91" s="468"/>
      <c r="D91" s="468" t="s">
        <v>216</v>
      </c>
      <c r="E91" s="469"/>
      <c r="F91" s="842">
        <f>SUM(F53:F90)</f>
        <v>0</v>
      </c>
    </row>
    <row r="92" spans="1:6" x14ac:dyDescent="0.25">
      <c r="A92" s="474"/>
      <c r="B92" s="445"/>
      <c r="C92" s="448"/>
      <c r="D92" s="448"/>
      <c r="E92" s="475"/>
      <c r="F92" s="843"/>
    </row>
    <row r="93" spans="1:6" x14ac:dyDescent="0.25">
      <c r="A93" s="474"/>
      <c r="B93" s="445"/>
      <c r="C93" s="448"/>
      <c r="D93" s="448"/>
      <c r="E93" s="475"/>
      <c r="F93" s="843"/>
    </row>
    <row r="94" spans="1:6" ht="13.5" thickBot="1" x14ac:dyDescent="0.35">
      <c r="A94" s="15"/>
      <c r="B94" s="445"/>
      <c r="C94" s="448"/>
      <c r="D94" s="448"/>
      <c r="E94" s="445"/>
      <c r="F94" s="679"/>
    </row>
    <row r="95" spans="1:6" ht="26.5" thickBot="1" x14ac:dyDescent="0.3">
      <c r="A95" s="800" t="s">
        <v>72</v>
      </c>
      <c r="B95" s="801" t="s">
        <v>73</v>
      </c>
      <c r="C95" s="801" t="s">
        <v>74</v>
      </c>
      <c r="D95" s="801" t="s">
        <v>75</v>
      </c>
      <c r="E95" s="802" t="s">
        <v>1440</v>
      </c>
      <c r="F95" s="803" t="s">
        <v>1441</v>
      </c>
    </row>
    <row r="96" spans="1:6" ht="13" x14ac:dyDescent="0.3">
      <c r="A96" s="361"/>
      <c r="B96" s="307"/>
      <c r="C96" s="307"/>
      <c r="D96" s="307"/>
      <c r="E96" s="307"/>
      <c r="F96" s="845"/>
    </row>
    <row r="97" spans="1:6" ht="13" x14ac:dyDescent="0.3">
      <c r="A97" s="486"/>
      <c r="B97" s="349" t="s">
        <v>71</v>
      </c>
      <c r="C97" s="458"/>
      <c r="D97" s="458"/>
      <c r="E97" s="464"/>
      <c r="F97" s="840"/>
    </row>
    <row r="98" spans="1:6" ht="37.5" x14ac:dyDescent="0.25">
      <c r="A98" s="486"/>
      <c r="B98" s="339" t="s">
        <v>771</v>
      </c>
      <c r="C98" s="458"/>
      <c r="D98" s="458"/>
      <c r="E98" s="464"/>
      <c r="F98" s="840"/>
    </row>
    <row r="99" spans="1:6" x14ac:dyDescent="0.25">
      <c r="A99" s="486"/>
      <c r="B99" s="488"/>
      <c r="C99" s="458"/>
      <c r="D99" s="458"/>
      <c r="E99" s="464"/>
      <c r="F99" s="840"/>
    </row>
    <row r="100" spans="1:6" x14ac:dyDescent="0.25">
      <c r="A100" s="486" t="s">
        <v>147</v>
      </c>
      <c r="B100" s="488" t="s">
        <v>1255</v>
      </c>
      <c r="C100" s="487" t="s">
        <v>294</v>
      </c>
      <c r="D100" s="464">
        <v>1</v>
      </c>
      <c r="E100" s="518"/>
      <c r="F100" s="840">
        <f t="shared" ref="F100:F119" si="1">D100*E100</f>
        <v>0</v>
      </c>
    </row>
    <row r="101" spans="1:6" x14ac:dyDescent="0.25">
      <c r="A101" s="486" t="s">
        <v>296</v>
      </c>
      <c r="B101" s="488" t="s">
        <v>1254</v>
      </c>
      <c r="C101" s="487" t="s">
        <v>294</v>
      </c>
      <c r="D101" s="464">
        <v>1</v>
      </c>
      <c r="E101" s="518"/>
      <c r="F101" s="840">
        <f t="shared" si="1"/>
        <v>0</v>
      </c>
    </row>
    <row r="102" spans="1:6" x14ac:dyDescent="0.25">
      <c r="A102" s="453"/>
      <c r="B102" s="454"/>
      <c r="C102" s="458"/>
      <c r="D102" s="458"/>
      <c r="E102" s="518"/>
      <c r="F102" s="840">
        <f t="shared" si="1"/>
        <v>0</v>
      </c>
    </row>
    <row r="103" spans="1:6" ht="37.5" x14ac:dyDescent="0.25">
      <c r="A103" s="486"/>
      <c r="B103" s="339" t="s">
        <v>810</v>
      </c>
      <c r="C103" s="487"/>
      <c r="D103" s="464"/>
      <c r="E103" s="518"/>
      <c r="F103" s="840">
        <f t="shared" si="1"/>
        <v>0</v>
      </c>
    </row>
    <row r="104" spans="1:6" x14ac:dyDescent="0.25">
      <c r="A104" s="486"/>
      <c r="B104" s="543"/>
      <c r="C104" s="487"/>
      <c r="D104" s="464"/>
      <c r="E104" s="518"/>
      <c r="F104" s="840">
        <f t="shared" si="1"/>
        <v>0</v>
      </c>
    </row>
    <row r="105" spans="1:6" x14ac:dyDescent="0.25">
      <c r="A105" s="486" t="s">
        <v>712</v>
      </c>
      <c r="B105" s="488" t="s">
        <v>761</v>
      </c>
      <c r="C105" s="487" t="s">
        <v>294</v>
      </c>
      <c r="D105" s="464">
        <v>2</v>
      </c>
      <c r="E105" s="518"/>
      <c r="F105" s="840">
        <f t="shared" si="1"/>
        <v>0</v>
      </c>
    </row>
    <row r="106" spans="1:6" x14ac:dyDescent="0.25">
      <c r="A106" s="453"/>
      <c r="B106" s="454"/>
      <c r="C106" s="458"/>
      <c r="D106" s="458"/>
      <c r="E106" s="518"/>
      <c r="F106" s="840">
        <f t="shared" si="1"/>
        <v>0</v>
      </c>
    </row>
    <row r="107" spans="1:6" ht="13" x14ac:dyDescent="0.3">
      <c r="A107" s="453"/>
      <c r="B107" s="348" t="s">
        <v>14</v>
      </c>
      <c r="C107" s="458"/>
      <c r="D107" s="458"/>
      <c r="E107" s="518"/>
      <c r="F107" s="840">
        <f t="shared" si="1"/>
        <v>0</v>
      </c>
    </row>
    <row r="108" spans="1:6" x14ac:dyDescent="0.25">
      <c r="A108" s="453"/>
      <c r="B108" s="454"/>
      <c r="C108" s="458"/>
      <c r="D108" s="458"/>
      <c r="E108" s="518"/>
      <c r="F108" s="840">
        <f t="shared" si="1"/>
        <v>0</v>
      </c>
    </row>
    <row r="109" spans="1:6" ht="37.5" x14ac:dyDescent="0.25">
      <c r="A109" s="453"/>
      <c r="B109" s="304" t="s">
        <v>780</v>
      </c>
      <c r="C109" s="458"/>
      <c r="D109" s="458"/>
      <c r="E109" s="518"/>
      <c r="F109" s="840">
        <f t="shared" si="1"/>
        <v>0</v>
      </c>
    </row>
    <row r="110" spans="1:6" x14ac:dyDescent="0.25">
      <c r="A110" s="453"/>
      <c r="B110" s="454"/>
      <c r="C110" s="458"/>
      <c r="D110" s="458"/>
      <c r="E110" s="518"/>
      <c r="F110" s="840">
        <f t="shared" si="1"/>
        <v>0</v>
      </c>
    </row>
    <row r="111" spans="1:6" x14ac:dyDescent="0.25">
      <c r="A111" s="453" t="s">
        <v>781</v>
      </c>
      <c r="B111" s="454" t="s">
        <v>1256</v>
      </c>
      <c r="C111" s="458" t="s">
        <v>294</v>
      </c>
      <c r="D111" s="458">
        <v>1</v>
      </c>
      <c r="E111" s="518"/>
      <c r="F111" s="840">
        <f t="shared" si="1"/>
        <v>0</v>
      </c>
    </row>
    <row r="112" spans="1:6" x14ac:dyDescent="0.25">
      <c r="A112" s="453" t="s">
        <v>782</v>
      </c>
      <c r="B112" s="454" t="s">
        <v>1257</v>
      </c>
      <c r="C112" s="458" t="s">
        <v>294</v>
      </c>
      <c r="D112" s="458">
        <v>1</v>
      </c>
      <c r="E112" s="518"/>
      <c r="F112" s="840">
        <f t="shared" si="1"/>
        <v>0</v>
      </c>
    </row>
    <row r="113" spans="1:6" x14ac:dyDescent="0.25">
      <c r="A113" s="453"/>
      <c r="B113" s="454"/>
      <c r="C113" s="458"/>
      <c r="D113" s="458"/>
      <c r="E113" s="518"/>
      <c r="F113" s="840">
        <f t="shared" si="1"/>
        <v>0</v>
      </c>
    </row>
    <row r="114" spans="1:6" ht="13" x14ac:dyDescent="0.3">
      <c r="A114" s="486"/>
      <c r="B114" s="362" t="s">
        <v>86</v>
      </c>
      <c r="C114" s="458"/>
      <c r="D114" s="458"/>
      <c r="E114" s="518"/>
      <c r="F114" s="840">
        <f t="shared" si="1"/>
        <v>0</v>
      </c>
    </row>
    <row r="115" spans="1:6" x14ac:dyDescent="0.25">
      <c r="A115" s="486"/>
      <c r="B115" s="488"/>
      <c r="C115" s="458"/>
      <c r="D115" s="458"/>
      <c r="E115" s="518"/>
      <c r="F115" s="840">
        <f t="shared" si="1"/>
        <v>0</v>
      </c>
    </row>
    <row r="116" spans="1:6" ht="50" x14ac:dyDescent="0.25">
      <c r="A116" s="486"/>
      <c r="B116" s="339" t="s">
        <v>773</v>
      </c>
      <c r="C116" s="458"/>
      <c r="D116" s="458"/>
      <c r="E116" s="518"/>
      <c r="F116" s="840">
        <f t="shared" si="1"/>
        <v>0</v>
      </c>
    </row>
    <row r="117" spans="1:6" x14ac:dyDescent="0.25">
      <c r="A117" s="486"/>
      <c r="B117" s="339"/>
      <c r="C117" s="458"/>
      <c r="D117" s="458"/>
      <c r="E117" s="518"/>
      <c r="F117" s="840">
        <f t="shared" si="1"/>
        <v>0</v>
      </c>
    </row>
    <row r="118" spans="1:6" x14ac:dyDescent="0.25">
      <c r="A118" s="486" t="s">
        <v>191</v>
      </c>
      <c r="B118" s="488" t="s">
        <v>175</v>
      </c>
      <c r="C118" s="458" t="s">
        <v>294</v>
      </c>
      <c r="D118" s="458">
        <v>7</v>
      </c>
      <c r="E118" s="518"/>
      <c r="F118" s="840">
        <f t="shared" si="1"/>
        <v>0</v>
      </c>
    </row>
    <row r="119" spans="1:6" x14ac:dyDescent="0.25">
      <c r="A119" s="486" t="s">
        <v>237</v>
      </c>
      <c r="B119" s="488" t="s">
        <v>21</v>
      </c>
      <c r="C119" s="458" t="s">
        <v>294</v>
      </c>
      <c r="D119" s="458">
        <v>2</v>
      </c>
      <c r="E119" s="518"/>
      <c r="F119" s="840">
        <f t="shared" si="1"/>
        <v>0</v>
      </c>
    </row>
    <row r="120" spans="1:6" x14ac:dyDescent="0.25">
      <c r="A120" s="486"/>
      <c r="B120" s="488"/>
      <c r="C120" s="487"/>
      <c r="D120" s="464"/>
      <c r="E120" s="464"/>
      <c r="F120" s="840"/>
    </row>
    <row r="121" spans="1:6" ht="13" x14ac:dyDescent="0.3">
      <c r="A121" s="306"/>
      <c r="B121" s="349"/>
      <c r="C121" s="487"/>
      <c r="D121" s="487"/>
      <c r="E121" s="533"/>
      <c r="F121" s="854"/>
    </row>
    <row r="122" spans="1:6" ht="13" x14ac:dyDescent="0.3">
      <c r="A122" s="306"/>
      <c r="B122" s="362"/>
      <c r="C122" s="487"/>
      <c r="D122" s="487"/>
      <c r="E122" s="533"/>
      <c r="F122" s="854"/>
    </row>
    <row r="123" spans="1:6" ht="13" x14ac:dyDescent="0.3">
      <c r="A123" s="361"/>
      <c r="B123" s="349"/>
      <c r="C123" s="487"/>
      <c r="D123" s="487"/>
      <c r="E123" s="533"/>
      <c r="F123" s="854"/>
    </row>
    <row r="124" spans="1:6" x14ac:dyDescent="0.25">
      <c r="A124" s="453"/>
      <c r="B124" s="304"/>
      <c r="C124" s="458"/>
      <c r="D124" s="458"/>
      <c r="E124" s="464"/>
      <c r="F124" s="840"/>
    </row>
    <row r="125" spans="1:6" x14ac:dyDescent="0.25">
      <c r="A125" s="453"/>
      <c r="B125" s="304"/>
      <c r="C125" s="458"/>
      <c r="D125" s="458"/>
      <c r="E125" s="464"/>
      <c r="F125" s="840"/>
    </row>
    <row r="126" spans="1:6" x14ac:dyDescent="0.25">
      <c r="A126" s="453"/>
      <c r="B126" s="304"/>
      <c r="C126" s="458"/>
      <c r="D126" s="458"/>
      <c r="E126" s="464"/>
      <c r="F126" s="840"/>
    </row>
    <row r="127" spans="1:6" x14ac:dyDescent="0.25">
      <c r="A127" s="453"/>
      <c r="B127" s="454"/>
      <c r="C127" s="458"/>
      <c r="D127" s="458"/>
      <c r="E127" s="464"/>
      <c r="F127" s="840"/>
    </row>
    <row r="128" spans="1:6" x14ac:dyDescent="0.25">
      <c r="A128" s="486"/>
      <c r="B128" s="488"/>
      <c r="C128" s="487"/>
      <c r="D128" s="464"/>
      <c r="E128" s="464"/>
      <c r="F128" s="840"/>
    </row>
    <row r="129" spans="1:6" x14ac:dyDescent="0.25">
      <c r="A129" s="486"/>
      <c r="B129" s="488"/>
      <c r="C129" s="487"/>
      <c r="D129" s="464"/>
      <c r="E129" s="464"/>
      <c r="F129" s="840"/>
    </row>
    <row r="130" spans="1:6" x14ac:dyDescent="0.25">
      <c r="A130" s="486"/>
      <c r="B130" s="488"/>
      <c r="C130" s="487"/>
      <c r="D130" s="464"/>
      <c r="E130" s="464"/>
      <c r="F130" s="840"/>
    </row>
    <row r="131" spans="1:6" ht="13" x14ac:dyDescent="0.3">
      <c r="A131" s="453"/>
      <c r="B131" s="348"/>
      <c r="C131" s="458"/>
      <c r="D131" s="458"/>
      <c r="E131" s="464"/>
      <c r="F131" s="855"/>
    </row>
    <row r="132" spans="1:6" ht="13" thickBot="1" x14ac:dyDescent="0.3">
      <c r="A132" s="466"/>
      <c r="B132" s="467"/>
      <c r="C132" s="468"/>
      <c r="D132" s="468" t="s">
        <v>216</v>
      </c>
      <c r="E132" s="469"/>
      <c r="F132" s="842">
        <f>SUM(F100:F131)</f>
        <v>0</v>
      </c>
    </row>
    <row r="133" spans="1:6" x14ac:dyDescent="0.25">
      <c r="A133" s="474"/>
      <c r="B133" s="445"/>
      <c r="C133" s="448"/>
      <c r="D133" s="448"/>
      <c r="E133" s="475"/>
      <c r="F133" s="843"/>
    </row>
    <row r="134" spans="1:6" ht="13.5" thickBot="1" x14ac:dyDescent="0.35">
      <c r="A134" s="15"/>
      <c r="B134" s="445"/>
      <c r="C134" s="448"/>
      <c r="D134" s="448"/>
      <c r="E134" s="445"/>
      <c r="F134" s="679"/>
    </row>
    <row r="135" spans="1:6" ht="26.5" thickBot="1" x14ac:dyDescent="0.3">
      <c r="A135" s="800" t="s">
        <v>72</v>
      </c>
      <c r="B135" s="801" t="s">
        <v>73</v>
      </c>
      <c r="C135" s="801" t="s">
        <v>74</v>
      </c>
      <c r="D135" s="801" t="s">
        <v>75</v>
      </c>
      <c r="E135" s="802" t="s">
        <v>1440</v>
      </c>
      <c r="F135" s="803" t="s">
        <v>1441</v>
      </c>
    </row>
    <row r="136" spans="1:6" ht="13" x14ac:dyDescent="0.3">
      <c r="A136" s="361"/>
      <c r="B136" s="307"/>
      <c r="C136" s="307"/>
      <c r="D136" s="307"/>
      <c r="E136" s="307"/>
      <c r="F136" s="845"/>
    </row>
    <row r="137" spans="1:6" ht="13" x14ac:dyDescent="0.3">
      <c r="A137" s="453"/>
      <c r="B137" s="349" t="s">
        <v>76</v>
      </c>
      <c r="C137" s="458"/>
      <c r="D137" s="458"/>
      <c r="E137" s="464"/>
      <c r="F137" s="840"/>
    </row>
    <row r="138" spans="1:6" ht="13" x14ac:dyDescent="0.3">
      <c r="A138" s="453"/>
      <c r="B138" s="362"/>
      <c r="C138" s="458"/>
      <c r="D138" s="458"/>
      <c r="E138" s="464"/>
      <c r="F138" s="840"/>
    </row>
    <row r="139" spans="1:6" ht="13" x14ac:dyDescent="0.3">
      <c r="A139" s="453"/>
      <c r="B139" s="349" t="s">
        <v>148</v>
      </c>
      <c r="C139" s="458"/>
      <c r="D139" s="458"/>
      <c r="E139" s="464"/>
      <c r="F139" s="840"/>
    </row>
    <row r="140" spans="1:6" x14ac:dyDescent="0.25">
      <c r="A140" s="453"/>
      <c r="B140" s="454"/>
      <c r="C140" s="458"/>
      <c r="D140" s="458"/>
      <c r="E140" s="464"/>
      <c r="F140" s="840"/>
    </row>
    <row r="141" spans="1:6" ht="50.5" x14ac:dyDescent="0.3">
      <c r="A141" s="361"/>
      <c r="B141" s="339" t="s">
        <v>774</v>
      </c>
      <c r="C141" s="458"/>
      <c r="D141" s="458"/>
      <c r="E141" s="464"/>
      <c r="F141" s="840"/>
    </row>
    <row r="142" spans="1:6" ht="13" x14ac:dyDescent="0.3">
      <c r="A142" s="361"/>
      <c r="B142" s="339"/>
      <c r="C142" s="458"/>
      <c r="D142" s="458"/>
      <c r="E142" s="464"/>
      <c r="F142" s="840"/>
    </row>
    <row r="143" spans="1:6" x14ac:dyDescent="0.25">
      <c r="A143" s="486" t="s">
        <v>165</v>
      </c>
      <c r="B143" s="488" t="s">
        <v>175</v>
      </c>
      <c r="C143" s="458" t="s">
        <v>294</v>
      </c>
      <c r="D143" s="458">
        <v>5</v>
      </c>
      <c r="E143" s="518"/>
      <c r="F143" s="840">
        <f t="shared" ref="F143:F160" si="2">D143*E143</f>
        <v>0</v>
      </c>
    </row>
    <row r="144" spans="1:6" x14ac:dyDescent="0.25">
      <c r="A144" s="486" t="s">
        <v>1</v>
      </c>
      <c r="B144" s="488" t="s">
        <v>21</v>
      </c>
      <c r="C144" s="458" t="s">
        <v>294</v>
      </c>
      <c r="D144" s="458">
        <v>2</v>
      </c>
      <c r="E144" s="518"/>
      <c r="F144" s="840">
        <f t="shared" si="2"/>
        <v>0</v>
      </c>
    </row>
    <row r="145" spans="1:6" x14ac:dyDescent="0.25">
      <c r="A145" s="486"/>
      <c r="B145" s="339"/>
      <c r="C145" s="458"/>
      <c r="D145" s="458"/>
      <c r="E145" s="518"/>
      <c r="F145" s="840">
        <f t="shared" si="2"/>
        <v>0</v>
      </c>
    </row>
    <row r="146" spans="1:6" ht="13" x14ac:dyDescent="0.3">
      <c r="A146" s="486"/>
      <c r="B146" s="349" t="s">
        <v>103</v>
      </c>
      <c r="C146" s="458"/>
      <c r="D146" s="458"/>
      <c r="E146" s="518"/>
      <c r="F146" s="840">
        <f t="shared" si="2"/>
        <v>0</v>
      </c>
    </row>
    <row r="147" spans="1:6" x14ac:dyDescent="0.25">
      <c r="A147" s="486"/>
      <c r="B147" s="454"/>
      <c r="C147" s="458"/>
      <c r="D147" s="458"/>
      <c r="E147" s="518"/>
      <c r="F147" s="840">
        <f t="shared" si="2"/>
        <v>0</v>
      </c>
    </row>
    <row r="148" spans="1:6" ht="37.5" x14ac:dyDescent="0.25">
      <c r="A148" s="486"/>
      <c r="B148" s="339" t="s">
        <v>775</v>
      </c>
      <c r="C148" s="458"/>
      <c r="D148" s="458"/>
      <c r="E148" s="518"/>
      <c r="F148" s="840">
        <f t="shared" si="2"/>
        <v>0</v>
      </c>
    </row>
    <row r="149" spans="1:6" x14ac:dyDescent="0.25">
      <c r="A149" s="486"/>
      <c r="B149" s="488"/>
      <c r="C149" s="458"/>
      <c r="D149" s="458"/>
      <c r="E149" s="518"/>
      <c r="F149" s="840">
        <f t="shared" si="2"/>
        <v>0</v>
      </c>
    </row>
    <row r="150" spans="1:6" x14ac:dyDescent="0.25">
      <c r="A150" s="486" t="s">
        <v>166</v>
      </c>
      <c r="B150" s="488" t="s">
        <v>175</v>
      </c>
      <c r="C150" s="458" t="s">
        <v>294</v>
      </c>
      <c r="D150" s="458">
        <v>5</v>
      </c>
      <c r="E150" s="518"/>
      <c r="F150" s="840">
        <f t="shared" si="2"/>
        <v>0</v>
      </c>
    </row>
    <row r="151" spans="1:6" x14ac:dyDescent="0.25">
      <c r="A151" s="486"/>
      <c r="B151" s="543"/>
      <c r="C151" s="487"/>
      <c r="D151" s="464"/>
      <c r="E151" s="518"/>
      <c r="F151" s="840">
        <f t="shared" si="2"/>
        <v>0</v>
      </c>
    </row>
    <row r="152" spans="1:6" ht="13" x14ac:dyDescent="0.3">
      <c r="A152" s="486"/>
      <c r="B152" s="349" t="s">
        <v>232</v>
      </c>
      <c r="C152" s="487"/>
      <c r="D152" s="458"/>
      <c r="E152" s="518"/>
      <c r="F152" s="840">
        <f t="shared" si="2"/>
        <v>0</v>
      </c>
    </row>
    <row r="153" spans="1:6" x14ac:dyDescent="0.25">
      <c r="A153" s="486"/>
      <c r="B153" s="488"/>
      <c r="C153" s="487"/>
      <c r="D153" s="458"/>
      <c r="E153" s="518"/>
      <c r="F153" s="840">
        <f t="shared" si="2"/>
        <v>0</v>
      </c>
    </row>
    <row r="154" spans="1:6" ht="75" x14ac:dyDescent="0.25">
      <c r="A154" s="486"/>
      <c r="B154" s="339" t="s">
        <v>921</v>
      </c>
      <c r="C154" s="487"/>
      <c r="D154" s="458"/>
      <c r="E154" s="518"/>
      <c r="F154" s="840">
        <f t="shared" si="2"/>
        <v>0</v>
      </c>
    </row>
    <row r="155" spans="1:6" x14ac:dyDescent="0.25">
      <c r="A155" s="486"/>
      <c r="B155" s="488"/>
      <c r="C155" s="458"/>
      <c r="D155" s="458"/>
      <c r="E155" s="518"/>
      <c r="F155" s="840">
        <f t="shared" si="2"/>
        <v>0</v>
      </c>
    </row>
    <row r="156" spans="1:6" x14ac:dyDescent="0.25">
      <c r="A156" s="486" t="s">
        <v>784</v>
      </c>
      <c r="B156" s="488" t="s">
        <v>740</v>
      </c>
      <c r="C156" s="458" t="s">
        <v>294</v>
      </c>
      <c r="D156" s="464">
        <v>2</v>
      </c>
      <c r="E156" s="518"/>
      <c r="F156" s="840">
        <f t="shared" si="2"/>
        <v>0</v>
      </c>
    </row>
    <row r="157" spans="1:6" x14ac:dyDescent="0.25">
      <c r="A157" s="486"/>
      <c r="B157" s="488"/>
      <c r="C157" s="458"/>
      <c r="D157" s="464"/>
      <c r="E157" s="518"/>
      <c r="F157" s="840">
        <f t="shared" si="2"/>
        <v>0</v>
      </c>
    </row>
    <row r="158" spans="1:6" ht="75" x14ac:dyDescent="0.25">
      <c r="A158" s="486"/>
      <c r="B158" s="339" t="s">
        <v>783</v>
      </c>
      <c r="C158" s="487"/>
      <c r="D158" s="458"/>
      <c r="E158" s="518"/>
      <c r="F158" s="840">
        <f t="shared" si="2"/>
        <v>0</v>
      </c>
    </row>
    <row r="159" spans="1:6" x14ac:dyDescent="0.25">
      <c r="A159" s="486"/>
      <c r="B159" s="488"/>
      <c r="C159" s="458"/>
      <c r="D159" s="458"/>
      <c r="E159" s="518"/>
      <c r="F159" s="840">
        <f t="shared" si="2"/>
        <v>0</v>
      </c>
    </row>
    <row r="160" spans="1:6" x14ac:dyDescent="0.25">
      <c r="A160" s="486" t="s">
        <v>785</v>
      </c>
      <c r="B160" s="488" t="s">
        <v>740</v>
      </c>
      <c r="C160" s="458" t="s">
        <v>294</v>
      </c>
      <c r="D160" s="464">
        <v>2</v>
      </c>
      <c r="E160" s="518"/>
      <c r="F160" s="840">
        <f t="shared" si="2"/>
        <v>0</v>
      </c>
    </row>
    <row r="161" spans="1:6" ht="13" x14ac:dyDescent="0.3">
      <c r="A161" s="453"/>
      <c r="B161" s="348"/>
      <c r="C161" s="458"/>
      <c r="D161" s="458"/>
      <c r="E161" s="464"/>
      <c r="F161" s="855"/>
    </row>
    <row r="162" spans="1:6" ht="13" x14ac:dyDescent="0.3">
      <c r="A162" s="453"/>
      <c r="B162" s="348"/>
      <c r="C162" s="458"/>
      <c r="D162" s="458"/>
      <c r="E162" s="464"/>
      <c r="F162" s="855"/>
    </row>
    <row r="163" spans="1:6" ht="13" x14ac:dyDescent="0.3">
      <c r="A163" s="453"/>
      <c r="B163" s="348"/>
      <c r="C163" s="458"/>
      <c r="D163" s="458"/>
      <c r="E163" s="464"/>
      <c r="F163" s="855"/>
    </row>
    <row r="164" spans="1:6" x14ac:dyDescent="0.25">
      <c r="A164" s="453"/>
      <c r="B164" s="454"/>
      <c r="C164" s="458"/>
      <c r="D164" s="458"/>
      <c r="E164" s="464"/>
      <c r="F164" s="849"/>
    </row>
    <row r="165" spans="1:6" x14ac:dyDescent="0.25">
      <c r="A165" s="453"/>
      <c r="B165" s="502"/>
      <c r="C165" s="458"/>
      <c r="D165" s="458"/>
      <c r="E165" s="464"/>
      <c r="F165" s="849"/>
    </row>
    <row r="166" spans="1:6" x14ac:dyDescent="0.25">
      <c r="A166" s="486"/>
      <c r="B166" s="488"/>
      <c r="C166" s="458"/>
      <c r="D166" s="458"/>
      <c r="E166" s="464"/>
      <c r="F166" s="840"/>
    </row>
    <row r="167" spans="1:6" x14ac:dyDescent="0.25">
      <c r="A167" s="486"/>
      <c r="B167" s="339"/>
      <c r="C167" s="458"/>
      <c r="D167" s="458"/>
      <c r="E167" s="464"/>
      <c r="F167" s="840"/>
    </row>
    <row r="168" spans="1:6" x14ac:dyDescent="0.25">
      <c r="A168" s="486"/>
      <c r="B168" s="339"/>
      <c r="C168" s="458"/>
      <c r="D168" s="458"/>
      <c r="E168" s="464"/>
      <c r="F168" s="840"/>
    </row>
    <row r="169" spans="1:6" x14ac:dyDescent="0.25">
      <c r="A169" s="486"/>
      <c r="B169" s="488"/>
      <c r="C169" s="458"/>
      <c r="D169" s="458"/>
      <c r="E169" s="464"/>
      <c r="F169" s="840"/>
    </row>
    <row r="170" spans="1:6" ht="13" thickBot="1" x14ac:dyDescent="0.3">
      <c r="A170" s="466"/>
      <c r="B170" s="467"/>
      <c r="C170" s="468"/>
      <c r="D170" s="468" t="s">
        <v>216</v>
      </c>
      <c r="E170" s="469"/>
      <c r="F170" s="842">
        <f>SUM(F143:F169)</f>
        <v>0</v>
      </c>
    </row>
    <row r="171" spans="1:6" x14ac:dyDescent="0.25">
      <c r="A171" s="474"/>
      <c r="B171" s="445"/>
      <c r="C171" s="448"/>
      <c r="D171" s="448"/>
      <c r="E171" s="475"/>
      <c r="F171" s="843"/>
    </row>
    <row r="172" spans="1:6" x14ac:dyDescent="0.25">
      <c r="A172" s="474"/>
      <c r="B172" s="445"/>
      <c r="C172" s="448"/>
      <c r="D172" s="448"/>
      <c r="E172" s="475"/>
      <c r="F172" s="843"/>
    </row>
    <row r="173" spans="1:6" ht="13.5" thickBot="1" x14ac:dyDescent="0.35">
      <c r="A173" s="15"/>
      <c r="B173" s="445"/>
      <c r="C173" s="448"/>
      <c r="D173" s="448"/>
      <c r="E173" s="445"/>
      <c r="F173" s="679"/>
    </row>
    <row r="174" spans="1:6" ht="26.5" thickBot="1" x14ac:dyDescent="0.3">
      <c r="A174" s="800" t="s">
        <v>72</v>
      </c>
      <c r="B174" s="801" t="s">
        <v>73</v>
      </c>
      <c r="C174" s="801" t="s">
        <v>74</v>
      </c>
      <c r="D174" s="801" t="s">
        <v>75</v>
      </c>
      <c r="E174" s="802" t="s">
        <v>1440</v>
      </c>
      <c r="F174" s="803" t="s">
        <v>1441</v>
      </c>
    </row>
    <row r="175" spans="1:6" ht="13" x14ac:dyDescent="0.3">
      <c r="A175" s="361"/>
      <c r="B175" s="307"/>
      <c r="C175" s="307"/>
      <c r="D175" s="307"/>
      <c r="E175" s="307"/>
      <c r="F175" s="845"/>
    </row>
    <row r="176" spans="1:6" ht="26" x14ac:dyDescent="0.25">
      <c r="A176" s="453"/>
      <c r="B176" s="311" t="s">
        <v>104</v>
      </c>
      <c r="C176" s="458"/>
      <c r="D176" s="458"/>
      <c r="E176" s="464"/>
      <c r="F176" s="840"/>
    </row>
    <row r="177" spans="1:6" ht="13" x14ac:dyDescent="0.25">
      <c r="A177" s="453"/>
      <c r="B177" s="311"/>
      <c r="C177" s="458"/>
      <c r="D177" s="458"/>
      <c r="E177" s="464"/>
      <c r="F177" s="840"/>
    </row>
    <row r="178" spans="1:6" ht="50" x14ac:dyDescent="0.25">
      <c r="A178" s="453"/>
      <c r="B178" s="366" t="s">
        <v>788</v>
      </c>
      <c r="C178" s="458"/>
      <c r="D178" s="458"/>
      <c r="E178" s="464"/>
      <c r="F178" s="840"/>
    </row>
    <row r="179" spans="1:6" x14ac:dyDescent="0.25">
      <c r="A179" s="453"/>
      <c r="B179" s="454"/>
      <c r="C179" s="458"/>
      <c r="D179" s="458"/>
      <c r="E179" s="464"/>
      <c r="F179" s="840"/>
    </row>
    <row r="180" spans="1:6" x14ac:dyDescent="0.25">
      <c r="A180" s="453" t="s">
        <v>751</v>
      </c>
      <c r="B180" s="454" t="s">
        <v>82</v>
      </c>
      <c r="C180" s="458" t="s">
        <v>294</v>
      </c>
      <c r="D180" s="458">
        <v>5</v>
      </c>
      <c r="E180" s="518"/>
      <c r="F180" s="840">
        <f t="shared" ref="F180:F206" si="3">D180*E180</f>
        <v>0</v>
      </c>
    </row>
    <row r="181" spans="1:6" x14ac:dyDescent="0.25">
      <c r="A181" s="453" t="s">
        <v>752</v>
      </c>
      <c r="B181" s="454" t="s">
        <v>667</v>
      </c>
      <c r="C181" s="458" t="s">
        <v>294</v>
      </c>
      <c r="D181" s="458">
        <v>3</v>
      </c>
      <c r="E181" s="518"/>
      <c r="F181" s="840">
        <f t="shared" si="3"/>
        <v>0</v>
      </c>
    </row>
    <row r="182" spans="1:6" x14ac:dyDescent="0.25">
      <c r="A182" s="453" t="s">
        <v>753</v>
      </c>
      <c r="B182" s="454" t="s">
        <v>754</v>
      </c>
      <c r="C182" s="458" t="s">
        <v>294</v>
      </c>
      <c r="D182" s="458">
        <v>1</v>
      </c>
      <c r="E182" s="518"/>
      <c r="F182" s="840">
        <f t="shared" si="3"/>
        <v>0</v>
      </c>
    </row>
    <row r="183" spans="1:6" ht="13" x14ac:dyDescent="0.3">
      <c r="A183" s="486"/>
      <c r="B183" s="349"/>
      <c r="C183" s="487"/>
      <c r="D183" s="487"/>
      <c r="E183" s="518"/>
      <c r="F183" s="840">
        <f t="shared" si="3"/>
        <v>0</v>
      </c>
    </row>
    <row r="184" spans="1:6" ht="13" x14ac:dyDescent="0.3">
      <c r="A184" s="361"/>
      <c r="B184" s="544" t="s">
        <v>500</v>
      </c>
      <c r="C184" s="307"/>
      <c r="D184" s="307"/>
      <c r="E184" s="518"/>
      <c r="F184" s="840">
        <f t="shared" si="3"/>
        <v>0</v>
      </c>
    </row>
    <row r="185" spans="1:6" x14ac:dyDescent="0.25">
      <c r="A185" s="453"/>
      <c r="B185" s="454"/>
      <c r="C185" s="458"/>
      <c r="D185" s="458"/>
      <c r="E185" s="518"/>
      <c r="F185" s="840">
        <f t="shared" si="3"/>
        <v>0</v>
      </c>
    </row>
    <row r="186" spans="1:6" ht="37.5" x14ac:dyDescent="0.25">
      <c r="A186" s="486"/>
      <c r="B186" s="304" t="s">
        <v>30</v>
      </c>
      <c r="C186" s="487"/>
      <c r="D186" s="487"/>
      <c r="E186" s="518"/>
      <c r="F186" s="840">
        <f t="shared" si="3"/>
        <v>0</v>
      </c>
    </row>
    <row r="187" spans="1:6" x14ac:dyDescent="0.25">
      <c r="A187" s="486"/>
      <c r="B187" s="545"/>
      <c r="C187" s="487"/>
      <c r="D187" s="487"/>
      <c r="E187" s="518"/>
      <c r="F187" s="840">
        <f t="shared" si="3"/>
        <v>0</v>
      </c>
    </row>
    <row r="188" spans="1:6" x14ac:dyDescent="0.25">
      <c r="A188" s="486" t="s">
        <v>106</v>
      </c>
      <c r="B188" s="488" t="s">
        <v>292</v>
      </c>
      <c r="C188" s="458" t="s">
        <v>294</v>
      </c>
      <c r="D188" s="458">
        <v>3</v>
      </c>
      <c r="E188" s="518"/>
      <c r="F188" s="840">
        <f t="shared" si="3"/>
        <v>0</v>
      </c>
    </row>
    <row r="189" spans="1:6" x14ac:dyDescent="0.25">
      <c r="A189" s="486" t="s">
        <v>755</v>
      </c>
      <c r="B189" s="536" t="s">
        <v>215</v>
      </c>
      <c r="C189" s="458" t="s">
        <v>294</v>
      </c>
      <c r="D189" s="458">
        <v>2</v>
      </c>
      <c r="E189" s="518"/>
      <c r="F189" s="840">
        <f t="shared" si="3"/>
        <v>0</v>
      </c>
    </row>
    <row r="190" spans="1:6" ht="13" x14ac:dyDescent="0.3">
      <c r="A190" s="361"/>
      <c r="B190" s="339"/>
      <c r="C190" s="458"/>
      <c r="D190" s="458"/>
      <c r="E190" s="518"/>
      <c r="F190" s="840">
        <f t="shared" si="3"/>
        <v>0</v>
      </c>
    </row>
    <row r="191" spans="1:6" ht="13" x14ac:dyDescent="0.3">
      <c r="A191" s="486"/>
      <c r="B191" s="349" t="s">
        <v>217</v>
      </c>
      <c r="C191" s="458"/>
      <c r="D191" s="458"/>
      <c r="E191" s="518"/>
      <c r="F191" s="840">
        <f t="shared" si="3"/>
        <v>0</v>
      </c>
    </row>
    <row r="192" spans="1:6" x14ac:dyDescent="0.25">
      <c r="A192" s="486"/>
      <c r="B192" s="339"/>
      <c r="C192" s="458"/>
      <c r="D192" s="458"/>
      <c r="E192" s="518"/>
      <c r="F192" s="840">
        <f t="shared" si="3"/>
        <v>0</v>
      </c>
    </row>
    <row r="193" spans="1:6" ht="25" x14ac:dyDescent="0.25">
      <c r="A193" s="453"/>
      <c r="B193" s="304" t="s">
        <v>647</v>
      </c>
      <c r="C193" s="458"/>
      <c r="D193" s="458"/>
      <c r="E193" s="518"/>
      <c r="F193" s="840">
        <f t="shared" si="3"/>
        <v>0</v>
      </c>
    </row>
    <row r="194" spans="1:6" x14ac:dyDescent="0.25">
      <c r="A194" s="453"/>
      <c r="B194" s="454"/>
      <c r="C194" s="458"/>
      <c r="D194" s="458"/>
      <c r="E194" s="518"/>
      <c r="F194" s="840">
        <f t="shared" si="3"/>
        <v>0</v>
      </c>
    </row>
    <row r="195" spans="1:6" x14ac:dyDescent="0.25">
      <c r="A195" s="486" t="s">
        <v>108</v>
      </c>
      <c r="B195" s="488" t="s">
        <v>292</v>
      </c>
      <c r="C195" s="458" t="s">
        <v>294</v>
      </c>
      <c r="D195" s="458">
        <v>7</v>
      </c>
      <c r="E195" s="518"/>
      <c r="F195" s="840">
        <f t="shared" si="3"/>
        <v>0</v>
      </c>
    </row>
    <row r="196" spans="1:6" x14ac:dyDescent="0.25">
      <c r="A196" s="486" t="s">
        <v>756</v>
      </c>
      <c r="B196" s="536" t="s">
        <v>215</v>
      </c>
      <c r="C196" s="458" t="s">
        <v>294</v>
      </c>
      <c r="D196" s="458">
        <v>7</v>
      </c>
      <c r="E196" s="518"/>
      <c r="F196" s="840">
        <f t="shared" si="3"/>
        <v>0</v>
      </c>
    </row>
    <row r="197" spans="1:6" x14ac:dyDescent="0.25">
      <c r="A197" s="486"/>
      <c r="B197" s="488"/>
      <c r="C197" s="458"/>
      <c r="D197" s="458"/>
      <c r="E197" s="518"/>
      <c r="F197" s="840">
        <f t="shared" si="3"/>
        <v>0</v>
      </c>
    </row>
    <row r="198" spans="1:6" ht="13" x14ac:dyDescent="0.3">
      <c r="A198" s="486"/>
      <c r="B198" s="362" t="s">
        <v>218</v>
      </c>
      <c r="C198" s="458"/>
      <c r="D198" s="458"/>
      <c r="E198" s="518"/>
      <c r="F198" s="840">
        <f t="shared" si="3"/>
        <v>0</v>
      </c>
    </row>
    <row r="199" spans="1:6" x14ac:dyDescent="0.25">
      <c r="A199" s="486"/>
      <c r="B199" s="545"/>
      <c r="C199" s="458"/>
      <c r="D199" s="458"/>
      <c r="E199" s="518"/>
      <c r="F199" s="840">
        <f t="shared" si="3"/>
        <v>0</v>
      </c>
    </row>
    <row r="200" spans="1:6" ht="50" x14ac:dyDescent="0.25">
      <c r="A200" s="486"/>
      <c r="B200" s="546" t="s">
        <v>757</v>
      </c>
      <c r="C200" s="458"/>
      <c r="D200" s="458"/>
      <c r="E200" s="518"/>
      <c r="F200" s="840">
        <f t="shared" si="3"/>
        <v>0</v>
      </c>
    </row>
    <row r="201" spans="1:6" x14ac:dyDescent="0.25">
      <c r="A201" s="486"/>
      <c r="B201" s="545"/>
      <c r="C201" s="458"/>
      <c r="D201" s="458"/>
      <c r="E201" s="518"/>
      <c r="F201" s="840">
        <f t="shared" si="3"/>
        <v>0</v>
      </c>
    </row>
    <row r="202" spans="1:6" x14ac:dyDescent="0.25">
      <c r="A202" s="486" t="s">
        <v>219</v>
      </c>
      <c r="B202" s="488" t="s">
        <v>1241</v>
      </c>
      <c r="C202" s="458" t="s">
        <v>66</v>
      </c>
      <c r="D202" s="458">
        <v>5</v>
      </c>
      <c r="E202" s="518"/>
      <c r="F202" s="840">
        <f t="shared" si="3"/>
        <v>0</v>
      </c>
    </row>
    <row r="203" spans="1:6" x14ac:dyDescent="0.25">
      <c r="A203" s="486"/>
      <c r="B203" s="488"/>
      <c r="C203" s="458"/>
      <c r="D203" s="458"/>
      <c r="E203" s="518"/>
      <c r="F203" s="840">
        <f t="shared" si="3"/>
        <v>0</v>
      </c>
    </row>
    <row r="204" spans="1:6" ht="50" x14ac:dyDescent="0.25">
      <c r="A204" s="486"/>
      <c r="B204" s="546" t="s">
        <v>758</v>
      </c>
      <c r="C204" s="458"/>
      <c r="D204" s="458"/>
      <c r="E204" s="518"/>
      <c r="F204" s="840">
        <f t="shared" si="3"/>
        <v>0</v>
      </c>
    </row>
    <row r="205" spans="1:6" x14ac:dyDescent="0.25">
      <c r="A205" s="486"/>
      <c r="B205" s="545"/>
      <c r="C205" s="458"/>
      <c r="D205" s="458"/>
      <c r="E205" s="518"/>
      <c r="F205" s="840">
        <f t="shared" si="3"/>
        <v>0</v>
      </c>
    </row>
    <row r="206" spans="1:6" x14ac:dyDescent="0.25">
      <c r="A206" s="486" t="s">
        <v>759</v>
      </c>
      <c r="B206" s="488" t="s">
        <v>1241</v>
      </c>
      <c r="C206" s="458" t="s">
        <v>66</v>
      </c>
      <c r="D206" s="458">
        <v>15</v>
      </c>
      <c r="E206" s="518"/>
      <c r="F206" s="840">
        <f t="shared" si="3"/>
        <v>0</v>
      </c>
    </row>
    <row r="207" spans="1:6" x14ac:dyDescent="0.25">
      <c r="A207" s="486"/>
      <c r="B207" s="536"/>
      <c r="C207" s="508"/>
      <c r="D207" s="487"/>
      <c r="E207" s="461"/>
      <c r="F207" s="849"/>
    </row>
    <row r="208" spans="1:6" ht="25" x14ac:dyDescent="0.25">
      <c r="A208" s="510" t="s">
        <v>1733</v>
      </c>
      <c r="B208" s="457" t="s">
        <v>1734</v>
      </c>
      <c r="C208" s="487" t="s">
        <v>66</v>
      </c>
      <c r="D208" s="487">
        <v>4200</v>
      </c>
      <c r="E208" s="539"/>
      <c r="F208" s="849">
        <f>D208*E208</f>
        <v>0</v>
      </c>
    </row>
    <row r="209" spans="1:6" x14ac:dyDescent="0.25">
      <c r="A209" s="510"/>
      <c r="B209" s="457"/>
      <c r="C209" s="487"/>
      <c r="D209" s="487"/>
      <c r="E209" s="539"/>
      <c r="F209" s="849"/>
    </row>
    <row r="210" spans="1:6" x14ac:dyDescent="0.25">
      <c r="A210" s="486"/>
      <c r="B210" s="488"/>
      <c r="C210" s="458"/>
      <c r="D210" s="458"/>
      <c r="E210" s="464"/>
      <c r="F210" s="840"/>
    </row>
    <row r="211" spans="1:6" x14ac:dyDescent="0.25">
      <c r="A211" s="486"/>
      <c r="B211" s="488"/>
      <c r="C211" s="458"/>
      <c r="D211" s="458"/>
      <c r="E211" s="464"/>
      <c r="F211" s="840"/>
    </row>
    <row r="212" spans="1:6" x14ac:dyDescent="0.25">
      <c r="A212" s="486"/>
      <c r="B212" s="488"/>
      <c r="C212" s="458"/>
      <c r="D212" s="458"/>
      <c r="E212" s="464"/>
      <c r="F212" s="840"/>
    </row>
    <row r="213" spans="1:6" x14ac:dyDescent="0.25">
      <c r="A213" s="486"/>
      <c r="B213" s="488"/>
      <c r="C213" s="458"/>
      <c r="D213" s="458"/>
      <c r="E213" s="464"/>
      <c r="F213" s="840"/>
    </row>
    <row r="214" spans="1:6" x14ac:dyDescent="0.25">
      <c r="A214" s="486"/>
      <c r="B214" s="488"/>
      <c r="C214" s="487"/>
      <c r="D214" s="487"/>
      <c r="E214" s="533"/>
      <c r="F214" s="854"/>
    </row>
    <row r="215" spans="1:6" ht="13" thickBot="1" x14ac:dyDescent="0.3">
      <c r="A215" s="466"/>
      <c r="B215" s="467"/>
      <c r="C215" s="468"/>
      <c r="D215" s="468" t="s">
        <v>216</v>
      </c>
      <c r="E215" s="469"/>
      <c r="F215" s="842">
        <f>SUM(F180:F214)</f>
        <v>0</v>
      </c>
    </row>
    <row r="216" spans="1:6" x14ac:dyDescent="0.25">
      <c r="A216" s="474"/>
      <c r="B216" s="445"/>
      <c r="C216" s="448"/>
      <c r="D216" s="448"/>
      <c r="E216" s="475"/>
      <c r="F216" s="843"/>
    </row>
    <row r="217" spans="1:6" x14ac:dyDescent="0.25">
      <c r="A217" s="474"/>
      <c r="B217" s="445"/>
      <c r="C217" s="448"/>
      <c r="D217" s="448"/>
      <c r="E217" s="475"/>
      <c r="F217" s="843"/>
    </row>
    <row r="218" spans="1:6" ht="13.5" thickBot="1" x14ac:dyDescent="0.35">
      <c r="A218" s="15"/>
      <c r="B218" s="445"/>
      <c r="C218" s="448"/>
      <c r="D218" s="448"/>
      <c r="E218" s="445"/>
      <c r="F218" s="679"/>
    </row>
    <row r="219" spans="1:6" ht="26.5" thickBot="1" x14ac:dyDescent="0.3">
      <c r="A219" s="800" t="s">
        <v>72</v>
      </c>
      <c r="B219" s="801" t="s">
        <v>73</v>
      </c>
      <c r="C219" s="801" t="s">
        <v>74</v>
      </c>
      <c r="D219" s="801" t="s">
        <v>75</v>
      </c>
      <c r="E219" s="802" t="s">
        <v>1440</v>
      </c>
      <c r="F219" s="803" t="s">
        <v>1441</v>
      </c>
    </row>
    <row r="220" spans="1:6" ht="13" x14ac:dyDescent="0.3">
      <c r="A220" s="486"/>
      <c r="B220" s="349"/>
      <c r="C220" s="487"/>
      <c r="D220" s="487"/>
      <c r="E220" s="307"/>
      <c r="F220" s="845"/>
    </row>
    <row r="221" spans="1:6" ht="13" x14ac:dyDescent="0.3">
      <c r="A221" s="486"/>
      <c r="B221" s="349" t="s">
        <v>220</v>
      </c>
      <c r="C221" s="458"/>
      <c r="D221" s="458"/>
      <c r="E221" s="464"/>
      <c r="F221" s="840"/>
    </row>
    <row r="222" spans="1:6" x14ac:dyDescent="0.25">
      <c r="A222" s="486"/>
      <c r="B222" s="354"/>
      <c r="C222" s="458"/>
      <c r="D222" s="458"/>
      <c r="E222" s="464"/>
      <c r="F222" s="840"/>
    </row>
    <row r="223" spans="1:6" x14ac:dyDescent="0.25">
      <c r="A223" s="486" t="s">
        <v>221</v>
      </c>
      <c r="B223" s="457" t="s">
        <v>760</v>
      </c>
      <c r="C223" s="458" t="s">
        <v>294</v>
      </c>
      <c r="D223" s="458">
        <v>10</v>
      </c>
      <c r="E223" s="518"/>
      <c r="F223" s="840">
        <f t="shared" ref="F223:F253" si="4">D223*E223</f>
        <v>0</v>
      </c>
    </row>
    <row r="224" spans="1:6" ht="13" x14ac:dyDescent="0.3">
      <c r="A224" s="486"/>
      <c r="B224" s="349"/>
      <c r="C224" s="487"/>
      <c r="D224" s="487"/>
      <c r="E224" s="518"/>
      <c r="F224" s="840"/>
    </row>
    <row r="225" spans="1:6" ht="39" x14ac:dyDescent="0.3">
      <c r="A225" s="486"/>
      <c r="B225" s="362" t="s">
        <v>33</v>
      </c>
      <c r="C225" s="487"/>
      <c r="D225" s="539"/>
      <c r="E225" s="518"/>
      <c r="F225" s="840"/>
    </row>
    <row r="226" spans="1:6" x14ac:dyDescent="0.25">
      <c r="A226" s="486"/>
      <c r="B226" s="488"/>
      <c r="C226" s="487"/>
      <c r="D226" s="539"/>
      <c r="E226" s="518"/>
      <c r="F226" s="840"/>
    </row>
    <row r="227" spans="1:6" ht="26" x14ac:dyDescent="0.3">
      <c r="A227" s="486"/>
      <c r="B227" s="362" t="s">
        <v>222</v>
      </c>
      <c r="C227" s="487"/>
      <c r="D227" s="487"/>
      <c r="E227" s="518"/>
      <c r="F227" s="840"/>
    </row>
    <row r="228" spans="1:6" ht="13" x14ac:dyDescent="0.3">
      <c r="A228" s="486"/>
      <c r="B228" s="349"/>
      <c r="C228" s="487"/>
      <c r="D228" s="487"/>
      <c r="E228" s="518"/>
      <c r="F228" s="840"/>
    </row>
    <row r="229" spans="1:6" x14ac:dyDescent="0.25">
      <c r="A229" s="486" t="s">
        <v>223</v>
      </c>
      <c r="B229" s="488" t="s">
        <v>224</v>
      </c>
      <c r="C229" s="487" t="s">
        <v>87</v>
      </c>
      <c r="D229" s="464">
        <v>150</v>
      </c>
      <c r="E229" s="518"/>
      <c r="F229" s="840">
        <f t="shared" si="4"/>
        <v>0</v>
      </c>
    </row>
    <row r="230" spans="1:6" ht="13" x14ac:dyDescent="0.3">
      <c r="A230" s="486"/>
      <c r="B230" s="349"/>
      <c r="C230" s="487"/>
      <c r="D230" s="487"/>
      <c r="E230" s="518"/>
      <c r="F230" s="840"/>
    </row>
    <row r="231" spans="1:6" ht="25" x14ac:dyDescent="0.25">
      <c r="A231" s="486"/>
      <c r="B231" s="339" t="s">
        <v>225</v>
      </c>
      <c r="C231" s="487"/>
      <c r="D231" s="539"/>
      <c r="E231" s="518"/>
      <c r="F231" s="840"/>
    </row>
    <row r="232" spans="1:6" x14ac:dyDescent="0.25">
      <c r="A232" s="486"/>
      <c r="B232" s="488"/>
      <c r="C232" s="487"/>
      <c r="D232" s="487"/>
      <c r="E232" s="518"/>
      <c r="F232" s="840"/>
    </row>
    <row r="233" spans="1:6" x14ac:dyDescent="0.25">
      <c r="A233" s="486" t="s">
        <v>226</v>
      </c>
      <c r="B233" s="488" t="s">
        <v>1258</v>
      </c>
      <c r="C233" s="487" t="s">
        <v>66</v>
      </c>
      <c r="D233" s="464">
        <v>1098</v>
      </c>
      <c r="E233" s="518"/>
      <c r="F233" s="840">
        <f t="shared" si="4"/>
        <v>0</v>
      </c>
    </row>
    <row r="234" spans="1:6" x14ac:dyDescent="0.25">
      <c r="A234" s="486"/>
      <c r="B234" s="488"/>
      <c r="C234" s="458"/>
      <c r="D234" s="464"/>
      <c r="E234" s="518"/>
      <c r="F234" s="840"/>
    </row>
    <row r="235" spans="1:6" ht="37.5" x14ac:dyDescent="0.25">
      <c r="A235" s="486"/>
      <c r="B235" s="339" t="s">
        <v>227</v>
      </c>
      <c r="C235" s="487"/>
      <c r="D235" s="464"/>
      <c r="E235" s="518"/>
      <c r="F235" s="840"/>
    </row>
    <row r="236" spans="1:6" x14ac:dyDescent="0.25">
      <c r="A236" s="486"/>
      <c r="B236" s="488"/>
      <c r="C236" s="487"/>
      <c r="D236" s="464"/>
      <c r="E236" s="518"/>
      <c r="F236" s="840"/>
    </row>
    <row r="237" spans="1:6" x14ac:dyDescent="0.25">
      <c r="A237" s="486" t="s">
        <v>228</v>
      </c>
      <c r="B237" s="488" t="s">
        <v>1258</v>
      </c>
      <c r="C237" s="487" t="s">
        <v>66</v>
      </c>
      <c r="D237" s="464">
        <v>4392</v>
      </c>
      <c r="E237" s="518"/>
      <c r="F237" s="840">
        <f t="shared" si="4"/>
        <v>0</v>
      </c>
    </row>
    <row r="238" spans="1:6" x14ac:dyDescent="0.25">
      <c r="A238" s="486"/>
      <c r="B238" s="339"/>
      <c r="C238" s="487"/>
      <c r="D238" s="487"/>
      <c r="E238" s="518"/>
      <c r="F238" s="840"/>
    </row>
    <row r="239" spans="1:6" ht="25" x14ac:dyDescent="0.25">
      <c r="A239" s="486"/>
      <c r="B239" s="339" t="s">
        <v>229</v>
      </c>
      <c r="C239" s="487"/>
      <c r="D239" s="487"/>
      <c r="E239" s="518"/>
      <c r="F239" s="840"/>
    </row>
    <row r="240" spans="1:6" x14ac:dyDescent="0.25">
      <c r="A240" s="486"/>
      <c r="B240" s="488"/>
      <c r="C240" s="487"/>
      <c r="D240" s="487"/>
      <c r="E240" s="518"/>
      <c r="F240" s="840"/>
    </row>
    <row r="241" spans="1:6" x14ac:dyDescent="0.25">
      <c r="A241" s="486" t="s">
        <v>230</v>
      </c>
      <c r="B241" s="488" t="s">
        <v>1258</v>
      </c>
      <c r="C241" s="487" t="s">
        <v>66</v>
      </c>
      <c r="D241" s="464">
        <v>15</v>
      </c>
      <c r="E241" s="518"/>
      <c r="F241" s="840">
        <f t="shared" si="4"/>
        <v>0</v>
      </c>
    </row>
    <row r="242" spans="1:6" x14ac:dyDescent="0.25">
      <c r="A242" s="486"/>
      <c r="B242" s="488"/>
      <c r="C242" s="487"/>
      <c r="D242" s="464"/>
      <c r="E242" s="518"/>
      <c r="F242" s="840"/>
    </row>
    <row r="243" spans="1:6" ht="13" x14ac:dyDescent="0.3">
      <c r="A243" s="486"/>
      <c r="B243" s="349" t="s">
        <v>110</v>
      </c>
      <c r="C243" s="487"/>
      <c r="D243" s="464"/>
      <c r="E243" s="518"/>
      <c r="F243" s="840"/>
    </row>
    <row r="244" spans="1:6" x14ac:dyDescent="0.25">
      <c r="A244" s="486"/>
      <c r="B244" s="488"/>
      <c r="C244" s="487"/>
      <c r="D244" s="464"/>
      <c r="E244" s="518"/>
      <c r="F244" s="840"/>
    </row>
    <row r="245" spans="1:6" ht="37.5" x14ac:dyDescent="0.25">
      <c r="A245" s="486"/>
      <c r="B245" s="339" t="s">
        <v>111</v>
      </c>
      <c r="C245" s="487"/>
      <c r="D245" s="464"/>
      <c r="E245" s="518"/>
      <c r="F245" s="840"/>
    </row>
    <row r="246" spans="1:6" x14ac:dyDescent="0.25">
      <c r="A246" s="486"/>
      <c r="B246" s="488"/>
      <c r="C246" s="487"/>
      <c r="D246" s="464"/>
      <c r="E246" s="518"/>
      <c r="F246" s="840"/>
    </row>
    <row r="247" spans="1:6" x14ac:dyDescent="0.25">
      <c r="A247" s="486" t="s">
        <v>231</v>
      </c>
      <c r="B247" s="488" t="s">
        <v>1241</v>
      </c>
      <c r="C247" s="487" t="s">
        <v>294</v>
      </c>
      <c r="D247" s="464">
        <v>33</v>
      </c>
      <c r="E247" s="518"/>
      <c r="F247" s="840">
        <f t="shared" si="4"/>
        <v>0</v>
      </c>
    </row>
    <row r="248" spans="1:6" x14ac:dyDescent="0.25">
      <c r="A248" s="486"/>
      <c r="B248" s="536"/>
      <c r="C248" s="458"/>
      <c r="D248" s="458"/>
      <c r="E248" s="518"/>
      <c r="F248" s="840"/>
    </row>
    <row r="249" spans="1:6" ht="13" x14ac:dyDescent="0.3">
      <c r="A249" s="486"/>
      <c r="B249" s="349" t="s">
        <v>299</v>
      </c>
      <c r="C249" s="487"/>
      <c r="D249" s="487"/>
      <c r="E249" s="518"/>
      <c r="F249" s="840"/>
    </row>
    <row r="250" spans="1:6" x14ac:dyDescent="0.25">
      <c r="A250" s="486"/>
      <c r="B250" s="488"/>
      <c r="C250" s="487"/>
      <c r="D250" s="487"/>
      <c r="E250" s="518"/>
      <c r="F250" s="840"/>
    </row>
    <row r="251" spans="1:6" ht="37.5" x14ac:dyDescent="0.25">
      <c r="A251" s="486"/>
      <c r="B251" s="339" t="s">
        <v>1504</v>
      </c>
      <c r="C251" s="487"/>
      <c r="D251" s="487"/>
      <c r="E251" s="518"/>
      <c r="F251" s="840"/>
    </row>
    <row r="252" spans="1:6" x14ac:dyDescent="0.25">
      <c r="A252" s="486"/>
      <c r="B252" s="488"/>
      <c r="C252" s="487"/>
      <c r="D252" s="487"/>
      <c r="E252" s="518"/>
      <c r="F252" s="840"/>
    </row>
    <row r="253" spans="1:6" x14ac:dyDescent="0.25">
      <c r="A253" s="486" t="s">
        <v>642</v>
      </c>
      <c r="B253" s="454" t="s">
        <v>787</v>
      </c>
      <c r="C253" s="487" t="s">
        <v>294</v>
      </c>
      <c r="D253" s="464">
        <v>60</v>
      </c>
      <c r="E253" s="518"/>
      <c r="F253" s="840">
        <f t="shared" si="4"/>
        <v>0</v>
      </c>
    </row>
    <row r="254" spans="1:6" x14ac:dyDescent="0.25">
      <c r="A254" s="486"/>
      <c r="B254" s="536"/>
      <c r="C254" s="458"/>
      <c r="D254" s="458"/>
      <c r="E254" s="464"/>
      <c r="F254" s="840"/>
    </row>
    <row r="255" spans="1:6" x14ac:dyDescent="0.25">
      <c r="A255" s="486"/>
      <c r="B255" s="454"/>
      <c r="C255" s="458"/>
      <c r="D255" s="458"/>
      <c r="E255" s="464"/>
      <c r="F255" s="840"/>
    </row>
    <row r="256" spans="1:6" x14ac:dyDescent="0.25">
      <c r="A256" s="486"/>
      <c r="B256" s="454"/>
      <c r="C256" s="458"/>
      <c r="D256" s="458"/>
      <c r="E256" s="464"/>
      <c r="F256" s="840"/>
    </row>
    <row r="257" spans="1:6" ht="13" x14ac:dyDescent="0.3">
      <c r="A257" s="486"/>
      <c r="B257" s="349"/>
      <c r="C257" s="458"/>
      <c r="D257" s="458"/>
      <c r="E257" s="464"/>
      <c r="F257" s="846"/>
    </row>
    <row r="258" spans="1:6" x14ac:dyDescent="0.25">
      <c r="A258" s="547"/>
      <c r="B258" s="339"/>
      <c r="C258" s="487"/>
      <c r="D258" s="487"/>
      <c r="E258" s="473"/>
      <c r="F258" s="863"/>
    </row>
    <row r="259" spans="1:6" ht="13" thickBot="1" x14ac:dyDescent="0.3">
      <c r="A259" s="466"/>
      <c r="B259" s="467"/>
      <c r="C259" s="468"/>
      <c r="D259" s="468" t="s">
        <v>216</v>
      </c>
      <c r="E259" s="469"/>
      <c r="F259" s="842">
        <f>SUM(F223:F258)</f>
        <v>0</v>
      </c>
    </row>
    <row r="260" spans="1:6" x14ac:dyDescent="0.25">
      <c r="A260" s="474"/>
      <c r="B260" s="445"/>
      <c r="C260" s="448"/>
      <c r="D260" s="448"/>
      <c r="E260" s="475"/>
      <c r="F260" s="843"/>
    </row>
    <row r="261" spans="1:6" ht="13" thickBot="1" x14ac:dyDescent="0.3">
      <c r="A261" s="445"/>
      <c r="B261" s="445"/>
      <c r="C261" s="448"/>
      <c r="D261" s="448"/>
      <c r="E261" s="549"/>
      <c r="F261" s="679"/>
    </row>
    <row r="262" spans="1:6" ht="26.5" thickBot="1" x14ac:dyDescent="0.3">
      <c r="A262" s="800" t="s">
        <v>72</v>
      </c>
      <c r="B262" s="801" t="s">
        <v>73</v>
      </c>
      <c r="C262" s="801" t="s">
        <v>74</v>
      </c>
      <c r="D262" s="801" t="s">
        <v>75</v>
      </c>
      <c r="E262" s="802" t="s">
        <v>1440</v>
      </c>
      <c r="F262" s="803" t="s">
        <v>1441</v>
      </c>
    </row>
    <row r="263" spans="1:6" x14ac:dyDescent="0.25">
      <c r="A263" s="486"/>
      <c r="B263" s="354"/>
      <c r="C263" s="487"/>
      <c r="D263" s="487"/>
      <c r="E263" s="533"/>
      <c r="F263" s="854"/>
    </row>
    <row r="264" spans="1:6" ht="13" x14ac:dyDescent="0.25">
      <c r="A264" s="486"/>
      <c r="B264" s="507" t="s">
        <v>88</v>
      </c>
      <c r="C264" s="487"/>
      <c r="D264" s="487"/>
      <c r="E264" s="533"/>
      <c r="F264" s="854"/>
    </row>
    <row r="265" spans="1:6" x14ac:dyDescent="0.25">
      <c r="A265" s="486"/>
      <c r="B265" s="550"/>
      <c r="C265" s="487"/>
      <c r="D265" s="487"/>
      <c r="E265" s="533"/>
      <c r="F265" s="854"/>
    </row>
    <row r="266" spans="1:6" x14ac:dyDescent="0.25">
      <c r="A266" s="486"/>
      <c r="B266" s="550" t="s">
        <v>789</v>
      </c>
      <c r="C266" s="487"/>
      <c r="D266" s="487"/>
      <c r="E266" s="533"/>
      <c r="F266" s="854">
        <f>F50</f>
        <v>0</v>
      </c>
    </row>
    <row r="267" spans="1:6" x14ac:dyDescent="0.25">
      <c r="A267" s="486"/>
      <c r="B267" s="488"/>
      <c r="C267" s="487"/>
      <c r="D267" s="487"/>
      <c r="E267" s="533"/>
      <c r="F267" s="854"/>
    </row>
    <row r="268" spans="1:6" x14ac:dyDescent="0.25">
      <c r="A268" s="486"/>
      <c r="B268" s="550" t="s">
        <v>790</v>
      </c>
      <c r="C268" s="487"/>
      <c r="D268" s="487"/>
      <c r="E268" s="533"/>
      <c r="F268" s="854">
        <f>F91</f>
        <v>0</v>
      </c>
    </row>
    <row r="269" spans="1:6" x14ac:dyDescent="0.25">
      <c r="A269" s="486"/>
      <c r="B269" s="488"/>
      <c r="C269" s="487"/>
      <c r="D269" s="487"/>
      <c r="E269" s="533"/>
      <c r="F269" s="854"/>
    </row>
    <row r="270" spans="1:6" x14ac:dyDescent="0.25">
      <c r="A270" s="486"/>
      <c r="B270" s="550" t="s">
        <v>791</v>
      </c>
      <c r="C270" s="487"/>
      <c r="D270" s="487"/>
      <c r="E270" s="533"/>
      <c r="F270" s="854">
        <f>F132</f>
        <v>0</v>
      </c>
    </row>
    <row r="271" spans="1:6" x14ac:dyDescent="0.25">
      <c r="A271" s="486"/>
      <c r="B271" s="488"/>
      <c r="C271" s="487"/>
      <c r="D271" s="487"/>
      <c r="E271" s="533"/>
      <c r="F271" s="854"/>
    </row>
    <row r="272" spans="1:6" x14ac:dyDescent="0.25">
      <c r="A272" s="486"/>
      <c r="B272" s="550" t="s">
        <v>792</v>
      </c>
      <c r="C272" s="487"/>
      <c r="D272" s="487"/>
      <c r="E272" s="533"/>
      <c r="F272" s="854">
        <f>F170</f>
        <v>0</v>
      </c>
    </row>
    <row r="273" spans="1:6" x14ac:dyDescent="0.25">
      <c r="A273" s="486"/>
      <c r="B273" s="488"/>
      <c r="C273" s="487"/>
      <c r="D273" s="487"/>
      <c r="E273" s="533"/>
      <c r="F273" s="854"/>
    </row>
    <row r="274" spans="1:6" x14ac:dyDescent="0.25">
      <c r="A274" s="486"/>
      <c r="B274" s="550" t="s">
        <v>793</v>
      </c>
      <c r="C274" s="487"/>
      <c r="D274" s="487"/>
      <c r="E274" s="533"/>
      <c r="F274" s="854">
        <f>F215</f>
        <v>0</v>
      </c>
    </row>
    <row r="275" spans="1:6" x14ac:dyDescent="0.25">
      <c r="A275" s="486"/>
      <c r="B275" s="550"/>
      <c r="C275" s="487"/>
      <c r="D275" s="487"/>
      <c r="E275" s="533"/>
      <c r="F275" s="854"/>
    </row>
    <row r="276" spans="1:6" x14ac:dyDescent="0.25">
      <c r="A276" s="486"/>
      <c r="B276" s="550" t="s">
        <v>794</v>
      </c>
      <c r="C276" s="487"/>
      <c r="D276" s="487"/>
      <c r="E276" s="533"/>
      <c r="F276" s="854">
        <f>F259</f>
        <v>0</v>
      </c>
    </row>
    <row r="277" spans="1:6" x14ac:dyDescent="0.25">
      <c r="A277" s="486"/>
      <c r="B277" s="488"/>
      <c r="C277" s="487"/>
      <c r="D277" s="487"/>
      <c r="E277" s="533"/>
      <c r="F277" s="854"/>
    </row>
    <row r="278" spans="1:6" x14ac:dyDescent="0.25">
      <c r="A278" s="486"/>
      <c r="B278" s="550"/>
      <c r="C278" s="487"/>
      <c r="D278" s="487"/>
      <c r="E278" s="533"/>
      <c r="F278" s="854"/>
    </row>
    <row r="279" spans="1:6" x14ac:dyDescent="0.25">
      <c r="A279" s="486"/>
      <c r="B279" s="354"/>
      <c r="C279" s="487"/>
      <c r="D279" s="487"/>
      <c r="E279" s="533"/>
      <c r="F279" s="854"/>
    </row>
    <row r="280" spans="1:6" x14ac:dyDescent="0.25">
      <c r="A280" s="486"/>
      <c r="B280" s="550"/>
      <c r="C280" s="487"/>
      <c r="D280" s="487"/>
      <c r="E280" s="533"/>
      <c r="F280" s="854"/>
    </row>
    <row r="281" spans="1:6" x14ac:dyDescent="0.25">
      <c r="A281" s="486"/>
      <c r="B281" s="354"/>
      <c r="C281" s="487"/>
      <c r="D281" s="487"/>
      <c r="E281" s="533"/>
      <c r="F281" s="854"/>
    </row>
    <row r="282" spans="1:6" x14ac:dyDescent="0.25">
      <c r="A282" s="486"/>
      <c r="B282" s="550"/>
      <c r="C282" s="487"/>
      <c r="D282" s="487"/>
      <c r="E282" s="533"/>
      <c r="F282" s="854"/>
    </row>
    <row r="283" spans="1:6" x14ac:dyDescent="0.25">
      <c r="A283" s="486"/>
      <c r="B283" s="488"/>
      <c r="C283" s="487"/>
      <c r="D283" s="487"/>
      <c r="E283" s="533"/>
      <c r="F283" s="854"/>
    </row>
    <row r="284" spans="1:6" x14ac:dyDescent="0.25">
      <c r="A284" s="486"/>
      <c r="B284" s="488"/>
      <c r="C284" s="487"/>
      <c r="D284" s="487"/>
      <c r="E284" s="533"/>
      <c r="F284" s="854"/>
    </row>
    <row r="285" spans="1:6" x14ac:dyDescent="0.25">
      <c r="A285" s="486"/>
      <c r="B285" s="354"/>
      <c r="C285" s="487"/>
      <c r="D285" s="487"/>
      <c r="E285" s="533"/>
      <c r="F285" s="854"/>
    </row>
    <row r="286" spans="1:6" x14ac:dyDescent="0.25">
      <c r="A286" s="486"/>
      <c r="B286" s="354"/>
      <c r="C286" s="487"/>
      <c r="D286" s="487"/>
      <c r="E286" s="533"/>
      <c r="F286" s="854"/>
    </row>
    <row r="287" spans="1:6" x14ac:dyDescent="0.25">
      <c r="A287" s="486"/>
      <c r="B287" s="488"/>
      <c r="C287" s="487"/>
      <c r="D287" s="487"/>
      <c r="E287" s="533"/>
      <c r="F287" s="854"/>
    </row>
    <row r="288" spans="1:6" x14ac:dyDescent="0.25">
      <c r="A288" s="486"/>
      <c r="B288" s="457"/>
      <c r="C288" s="487"/>
      <c r="D288" s="487"/>
      <c r="E288" s="533"/>
      <c r="F288" s="854"/>
    </row>
    <row r="289" spans="1:6" x14ac:dyDescent="0.25">
      <c r="A289" s="486"/>
      <c r="B289" s="488"/>
      <c r="C289" s="487"/>
      <c r="D289" s="487"/>
      <c r="E289" s="533"/>
      <c r="F289" s="854"/>
    </row>
    <row r="290" spans="1:6" x14ac:dyDescent="0.25">
      <c r="A290" s="486"/>
      <c r="B290" s="488"/>
      <c r="C290" s="487"/>
      <c r="D290" s="487"/>
      <c r="E290" s="533"/>
      <c r="F290" s="854"/>
    </row>
    <row r="291" spans="1:6" x14ac:dyDescent="0.25">
      <c r="A291" s="486"/>
      <c r="B291" s="488"/>
      <c r="C291" s="487"/>
      <c r="D291" s="487"/>
      <c r="E291" s="533"/>
      <c r="F291" s="854"/>
    </row>
    <row r="292" spans="1:6" x14ac:dyDescent="0.25">
      <c r="A292" s="486"/>
      <c r="B292" s="488"/>
      <c r="C292" s="487"/>
      <c r="D292" s="487"/>
      <c r="E292" s="533"/>
      <c r="F292" s="854"/>
    </row>
    <row r="293" spans="1:6" x14ac:dyDescent="0.25">
      <c r="A293" s="486"/>
      <c r="B293" s="488"/>
      <c r="C293" s="487"/>
      <c r="D293" s="487"/>
      <c r="E293" s="533"/>
      <c r="F293" s="854"/>
    </row>
    <row r="294" spans="1:6" x14ac:dyDescent="0.25">
      <c r="A294" s="486"/>
      <c r="B294" s="488"/>
      <c r="C294" s="487"/>
      <c r="D294" s="487"/>
      <c r="E294" s="533"/>
      <c r="F294" s="854"/>
    </row>
    <row r="295" spans="1:6" x14ac:dyDescent="0.25">
      <c r="A295" s="486"/>
      <c r="B295" s="488"/>
      <c r="C295" s="487"/>
      <c r="D295" s="487"/>
      <c r="E295" s="533"/>
      <c r="F295" s="854"/>
    </row>
    <row r="296" spans="1:6" x14ac:dyDescent="0.25">
      <c r="A296" s="486"/>
      <c r="B296" s="488"/>
      <c r="C296" s="487"/>
      <c r="D296" s="487"/>
      <c r="E296" s="533"/>
      <c r="F296" s="854"/>
    </row>
    <row r="297" spans="1:6" x14ac:dyDescent="0.25">
      <c r="A297" s="486"/>
      <c r="B297" s="488"/>
      <c r="C297" s="487"/>
      <c r="D297" s="487"/>
      <c r="E297" s="533"/>
      <c r="F297" s="854"/>
    </row>
    <row r="298" spans="1:6" x14ac:dyDescent="0.25">
      <c r="A298" s="486"/>
      <c r="B298" s="488"/>
      <c r="C298" s="487"/>
      <c r="D298" s="487"/>
      <c r="E298" s="533"/>
      <c r="F298" s="854"/>
    </row>
    <row r="299" spans="1:6" x14ac:dyDescent="0.25">
      <c r="A299" s="486"/>
      <c r="B299" s="488"/>
      <c r="C299" s="487"/>
      <c r="D299" s="487"/>
      <c r="E299" s="533"/>
      <c r="F299" s="854"/>
    </row>
    <row r="300" spans="1:6" x14ac:dyDescent="0.25">
      <c r="A300" s="486"/>
      <c r="B300" s="488"/>
      <c r="C300" s="487"/>
      <c r="D300" s="487"/>
      <c r="E300" s="533"/>
      <c r="F300" s="854"/>
    </row>
    <row r="301" spans="1:6" x14ac:dyDescent="0.25">
      <c r="A301" s="486"/>
      <c r="B301" s="488"/>
      <c r="C301" s="487"/>
      <c r="D301" s="487"/>
      <c r="E301" s="533"/>
      <c r="F301" s="854"/>
    </row>
    <row r="302" spans="1:6" x14ac:dyDescent="0.25">
      <c r="A302" s="486"/>
      <c r="B302" s="488"/>
      <c r="C302" s="487"/>
      <c r="D302" s="487"/>
      <c r="E302" s="533"/>
      <c r="F302" s="854"/>
    </row>
    <row r="303" spans="1:6" x14ac:dyDescent="0.25">
      <c r="A303" s="486"/>
      <c r="B303" s="354"/>
      <c r="C303" s="487"/>
      <c r="D303" s="487"/>
      <c r="E303" s="533"/>
      <c r="F303" s="854"/>
    </row>
    <row r="304" spans="1:6" x14ac:dyDescent="0.25">
      <c r="A304" s="486"/>
      <c r="B304" s="488"/>
      <c r="C304" s="487"/>
      <c r="D304" s="487"/>
      <c r="E304" s="533"/>
      <c r="F304" s="854"/>
    </row>
    <row r="305" spans="1:6" x14ac:dyDescent="0.25">
      <c r="A305" s="486"/>
      <c r="B305" s="488"/>
      <c r="C305" s="487"/>
      <c r="D305" s="487"/>
      <c r="E305" s="533"/>
      <c r="F305" s="854"/>
    </row>
    <row r="306" spans="1:6" x14ac:dyDescent="0.25">
      <c r="A306" s="486"/>
      <c r="B306" s="488"/>
      <c r="C306" s="487"/>
      <c r="D306" s="487"/>
      <c r="E306" s="533"/>
      <c r="F306" s="854"/>
    </row>
    <row r="307" spans="1:6" x14ac:dyDescent="0.25">
      <c r="A307" s="486"/>
      <c r="B307" s="488"/>
      <c r="C307" s="487"/>
      <c r="D307" s="487"/>
      <c r="E307" s="533"/>
      <c r="F307" s="854"/>
    </row>
    <row r="308" spans="1:6" x14ac:dyDescent="0.25">
      <c r="A308" s="486"/>
      <c r="B308" s="488"/>
      <c r="C308" s="487"/>
      <c r="D308" s="487"/>
      <c r="E308" s="533"/>
      <c r="F308" s="854"/>
    </row>
    <row r="309" spans="1:6" ht="13" thickBot="1" x14ac:dyDescent="0.3">
      <c r="A309" s="466"/>
      <c r="B309" s="467"/>
      <c r="C309" s="468"/>
      <c r="D309" s="468" t="s">
        <v>89</v>
      </c>
      <c r="E309" s="469"/>
      <c r="F309" s="842">
        <f>SUM(F266:F308)</f>
        <v>0</v>
      </c>
    </row>
    <row r="310" spans="1:6" ht="13" x14ac:dyDescent="0.3">
      <c r="A310" s="15"/>
      <c r="C310" s="16"/>
      <c r="D310" s="16"/>
      <c r="E310" s="22"/>
      <c r="F310" s="864"/>
    </row>
    <row r="311" spans="1:6" x14ac:dyDescent="0.25">
      <c r="F311" s="865"/>
    </row>
    <row r="312" spans="1:6" x14ac:dyDescent="0.25">
      <c r="F312" s="865"/>
    </row>
    <row r="313" spans="1:6" x14ac:dyDescent="0.25">
      <c r="F313" s="865"/>
    </row>
    <row r="314" spans="1:6" x14ac:dyDescent="0.25">
      <c r="F314" s="865"/>
    </row>
    <row r="315" spans="1:6" x14ac:dyDescent="0.25">
      <c r="F315" s="865"/>
    </row>
    <row r="316" spans="1:6" x14ac:dyDescent="0.25">
      <c r="F316" s="865"/>
    </row>
    <row r="317" spans="1:6" x14ac:dyDescent="0.25">
      <c r="F317" s="865"/>
    </row>
    <row r="318" spans="1:6" x14ac:dyDescent="0.25">
      <c r="F318" s="865"/>
    </row>
    <row r="319" spans="1:6" x14ac:dyDescent="0.25">
      <c r="F319" s="865"/>
    </row>
    <row r="320" spans="1:6" x14ac:dyDescent="0.25">
      <c r="F320" s="865"/>
    </row>
    <row r="321" spans="6:6" x14ac:dyDescent="0.25">
      <c r="F321" s="865"/>
    </row>
    <row r="322" spans="6:6" x14ac:dyDescent="0.25">
      <c r="F322" s="865"/>
    </row>
    <row r="323" spans="6:6" x14ac:dyDescent="0.25">
      <c r="F323" s="865"/>
    </row>
    <row r="324" spans="6:6" x14ac:dyDescent="0.25">
      <c r="F324" s="865"/>
    </row>
    <row r="325" spans="6:6" x14ac:dyDescent="0.25">
      <c r="F325" s="865"/>
    </row>
    <row r="326" spans="6:6" x14ac:dyDescent="0.25">
      <c r="F326" s="865"/>
    </row>
    <row r="327" spans="6:6" x14ac:dyDescent="0.25">
      <c r="F327" s="865"/>
    </row>
    <row r="328" spans="6:6" x14ac:dyDescent="0.25">
      <c r="F328" s="865"/>
    </row>
    <row r="329" spans="6:6" x14ac:dyDescent="0.25">
      <c r="F329" s="865"/>
    </row>
    <row r="330" spans="6:6" x14ac:dyDescent="0.25">
      <c r="F330" s="865"/>
    </row>
    <row r="331" spans="6:6" x14ac:dyDescent="0.25">
      <c r="F331" s="865"/>
    </row>
    <row r="332" spans="6:6" x14ac:dyDescent="0.25">
      <c r="F332" s="865"/>
    </row>
    <row r="333" spans="6:6" x14ac:dyDescent="0.25">
      <c r="F333" s="865"/>
    </row>
    <row r="334" spans="6:6" x14ac:dyDescent="0.25">
      <c r="F334" s="865"/>
    </row>
    <row r="335" spans="6:6" x14ac:dyDescent="0.25">
      <c r="F335" s="865"/>
    </row>
    <row r="336" spans="6:6" x14ac:dyDescent="0.25">
      <c r="F336" s="865"/>
    </row>
    <row r="337" spans="6:6" x14ac:dyDescent="0.25">
      <c r="F337" s="865"/>
    </row>
    <row r="338" spans="6:6" x14ac:dyDescent="0.25">
      <c r="F338" s="865"/>
    </row>
    <row r="339" spans="6:6" x14ac:dyDescent="0.25">
      <c r="F339" s="865"/>
    </row>
    <row r="340" spans="6:6" x14ac:dyDescent="0.25">
      <c r="F340" s="865"/>
    </row>
    <row r="341" spans="6:6" x14ac:dyDescent="0.25">
      <c r="F341" s="865"/>
    </row>
    <row r="342" spans="6:6" x14ac:dyDescent="0.25">
      <c r="F342" s="865"/>
    </row>
    <row r="343" spans="6:6" x14ac:dyDescent="0.25">
      <c r="F343" s="865"/>
    </row>
    <row r="344" spans="6:6" x14ac:dyDescent="0.25">
      <c r="F344" s="865"/>
    </row>
    <row r="345" spans="6:6" x14ac:dyDescent="0.25">
      <c r="F345" s="865"/>
    </row>
    <row r="346" spans="6:6" x14ac:dyDescent="0.25">
      <c r="F346" s="865"/>
    </row>
    <row r="347" spans="6:6" x14ac:dyDescent="0.25">
      <c r="F347" s="865"/>
    </row>
    <row r="348" spans="6:6" x14ac:dyDescent="0.25">
      <c r="F348" s="865"/>
    </row>
    <row r="349" spans="6:6" x14ac:dyDescent="0.25">
      <c r="F349" s="865"/>
    </row>
    <row r="350" spans="6:6" x14ac:dyDescent="0.25">
      <c r="F350" s="865"/>
    </row>
    <row r="351" spans="6:6" x14ac:dyDescent="0.25">
      <c r="F351" s="865"/>
    </row>
    <row r="352" spans="6:6" x14ac:dyDescent="0.25">
      <c r="F352" s="865"/>
    </row>
    <row r="353" spans="6:6" x14ac:dyDescent="0.25">
      <c r="F353" s="865"/>
    </row>
    <row r="354" spans="6:6" x14ac:dyDescent="0.25">
      <c r="F354" s="865"/>
    </row>
    <row r="355" spans="6:6" x14ac:dyDescent="0.25">
      <c r="F355" s="865"/>
    </row>
    <row r="356" spans="6:6" x14ac:dyDescent="0.25">
      <c r="F356" s="865"/>
    </row>
    <row r="357" spans="6:6" x14ac:dyDescent="0.25">
      <c r="F357" s="865"/>
    </row>
    <row r="358" spans="6:6" x14ac:dyDescent="0.25">
      <c r="F358" s="865"/>
    </row>
    <row r="359" spans="6:6" x14ac:dyDescent="0.25">
      <c r="F359" s="865"/>
    </row>
    <row r="360" spans="6:6" x14ac:dyDescent="0.25">
      <c r="F360" s="865"/>
    </row>
    <row r="361" spans="6:6" x14ac:dyDescent="0.25">
      <c r="F361" s="865"/>
    </row>
    <row r="362" spans="6:6" x14ac:dyDescent="0.25">
      <c r="F362" s="865"/>
    </row>
    <row r="363" spans="6:6" x14ac:dyDescent="0.25">
      <c r="F363" s="865"/>
    </row>
    <row r="364" spans="6:6" x14ac:dyDescent="0.25">
      <c r="F364" s="865"/>
    </row>
    <row r="365" spans="6:6" x14ac:dyDescent="0.25">
      <c r="F365" s="865"/>
    </row>
    <row r="366" spans="6:6" x14ac:dyDescent="0.25">
      <c r="F366" s="865"/>
    </row>
    <row r="367" spans="6:6" x14ac:dyDescent="0.25">
      <c r="F367" s="865"/>
    </row>
    <row r="368" spans="6:6" x14ac:dyDescent="0.25">
      <c r="F368" s="865"/>
    </row>
    <row r="369" spans="6:6" x14ac:dyDescent="0.25">
      <c r="F369" s="865"/>
    </row>
    <row r="370" spans="6:6" x14ac:dyDescent="0.25">
      <c r="F370" s="865"/>
    </row>
    <row r="371" spans="6:6" x14ac:dyDescent="0.25">
      <c r="F371" s="865"/>
    </row>
    <row r="372" spans="6:6" x14ac:dyDescent="0.25">
      <c r="F372" s="865"/>
    </row>
    <row r="373" spans="6:6" x14ac:dyDescent="0.25">
      <c r="F373" s="865"/>
    </row>
    <row r="374" spans="6:6" x14ac:dyDescent="0.25">
      <c r="F374" s="865"/>
    </row>
    <row r="375" spans="6:6" x14ac:dyDescent="0.25">
      <c r="F375" s="865"/>
    </row>
    <row r="376" spans="6:6" x14ac:dyDescent="0.25">
      <c r="F376" s="865"/>
    </row>
    <row r="377" spans="6:6" x14ac:dyDescent="0.25">
      <c r="F377" s="865"/>
    </row>
    <row r="378" spans="6:6" x14ac:dyDescent="0.25">
      <c r="F378" s="865"/>
    </row>
    <row r="379" spans="6:6" x14ac:dyDescent="0.25">
      <c r="F379" s="865"/>
    </row>
    <row r="380" spans="6:6" x14ac:dyDescent="0.25">
      <c r="F380" s="865"/>
    </row>
    <row r="381" spans="6:6" x14ac:dyDescent="0.25">
      <c r="F381" s="865"/>
    </row>
    <row r="382" spans="6:6" x14ac:dyDescent="0.25">
      <c r="F382" s="865"/>
    </row>
    <row r="383" spans="6:6" x14ac:dyDescent="0.25">
      <c r="F383" s="865"/>
    </row>
    <row r="384" spans="6:6" x14ac:dyDescent="0.25">
      <c r="F384" s="865"/>
    </row>
    <row r="385" spans="6:6" x14ac:dyDescent="0.25">
      <c r="F385" s="865"/>
    </row>
    <row r="386" spans="6:6" x14ac:dyDescent="0.25">
      <c r="F386" s="865"/>
    </row>
    <row r="387" spans="6:6" x14ac:dyDescent="0.25">
      <c r="F387" s="865"/>
    </row>
    <row r="388" spans="6:6" x14ac:dyDescent="0.25">
      <c r="F388" s="865"/>
    </row>
    <row r="389" spans="6:6" x14ac:dyDescent="0.25">
      <c r="F389" s="865"/>
    </row>
    <row r="390" spans="6:6" x14ac:dyDescent="0.25">
      <c r="F390" s="865"/>
    </row>
    <row r="391" spans="6:6" x14ac:dyDescent="0.25">
      <c r="F391" s="865"/>
    </row>
    <row r="392" spans="6:6" x14ac:dyDescent="0.25">
      <c r="F392" s="865"/>
    </row>
    <row r="393" spans="6:6" x14ac:dyDescent="0.25">
      <c r="F393" s="865"/>
    </row>
    <row r="394" spans="6:6" x14ac:dyDescent="0.25">
      <c r="F394" s="865"/>
    </row>
    <row r="395" spans="6:6" x14ac:dyDescent="0.25">
      <c r="F395" s="865"/>
    </row>
    <row r="396" spans="6:6" x14ac:dyDescent="0.25">
      <c r="F396" s="865"/>
    </row>
    <row r="397" spans="6:6" x14ac:dyDescent="0.25">
      <c r="F397" s="865"/>
    </row>
    <row r="398" spans="6:6" x14ac:dyDescent="0.25">
      <c r="F398" s="865"/>
    </row>
    <row r="399" spans="6:6" x14ac:dyDescent="0.25">
      <c r="F399" s="865"/>
    </row>
    <row r="400" spans="6:6" x14ac:dyDescent="0.25">
      <c r="F400" s="865"/>
    </row>
    <row r="401" spans="6:6" x14ac:dyDescent="0.25">
      <c r="F401" s="865"/>
    </row>
    <row r="402" spans="6:6" x14ac:dyDescent="0.25">
      <c r="F402" s="865"/>
    </row>
    <row r="403" spans="6:6" x14ac:dyDescent="0.25">
      <c r="F403" s="865"/>
    </row>
    <row r="404" spans="6:6" x14ac:dyDescent="0.25">
      <c r="F404" s="865"/>
    </row>
    <row r="405" spans="6:6" x14ac:dyDescent="0.25">
      <c r="F405" s="865"/>
    </row>
    <row r="406" spans="6:6" x14ac:dyDescent="0.25">
      <c r="F406" s="865"/>
    </row>
    <row r="407" spans="6:6" x14ac:dyDescent="0.25">
      <c r="F407" s="865"/>
    </row>
    <row r="408" spans="6:6" x14ac:dyDescent="0.25">
      <c r="F408" s="865"/>
    </row>
    <row r="409" spans="6:6" x14ac:dyDescent="0.25">
      <c r="F409" s="865"/>
    </row>
    <row r="410" spans="6:6" x14ac:dyDescent="0.25">
      <c r="F410" s="865"/>
    </row>
    <row r="411" spans="6:6" x14ac:dyDescent="0.25">
      <c r="F411" s="865"/>
    </row>
    <row r="412" spans="6:6" x14ac:dyDescent="0.25">
      <c r="F412" s="865"/>
    </row>
    <row r="413" spans="6:6" x14ac:dyDescent="0.25">
      <c r="F413" s="865"/>
    </row>
    <row r="414" spans="6:6" x14ac:dyDescent="0.25">
      <c r="F414" s="865"/>
    </row>
    <row r="415" spans="6:6" x14ac:dyDescent="0.25">
      <c r="F415" s="865"/>
    </row>
    <row r="416" spans="6:6" x14ac:dyDescent="0.25">
      <c r="F416" s="865"/>
    </row>
    <row r="417" spans="6:6" x14ac:dyDescent="0.25">
      <c r="F417" s="865"/>
    </row>
    <row r="418" spans="6:6" x14ac:dyDescent="0.25">
      <c r="F418" s="865"/>
    </row>
    <row r="419" spans="6:6" x14ac:dyDescent="0.25">
      <c r="F419" s="865"/>
    </row>
    <row r="420" spans="6:6" x14ac:dyDescent="0.25">
      <c r="F420" s="865"/>
    </row>
    <row r="421" spans="6:6" x14ac:dyDescent="0.25">
      <c r="F421" s="865"/>
    </row>
    <row r="422" spans="6:6" x14ac:dyDescent="0.25">
      <c r="F422" s="865"/>
    </row>
    <row r="423" spans="6:6" x14ac:dyDescent="0.25">
      <c r="F423" s="865"/>
    </row>
    <row r="424" spans="6:6" x14ac:dyDescent="0.25">
      <c r="F424" s="865"/>
    </row>
    <row r="425" spans="6:6" x14ac:dyDescent="0.25">
      <c r="F425" s="865"/>
    </row>
    <row r="426" spans="6:6" x14ac:dyDescent="0.25">
      <c r="F426" s="865"/>
    </row>
    <row r="427" spans="6:6" x14ac:dyDescent="0.25">
      <c r="F427" s="865"/>
    </row>
    <row r="428" spans="6:6" x14ac:dyDescent="0.25">
      <c r="F428" s="865"/>
    </row>
    <row r="429" spans="6:6" x14ac:dyDescent="0.25">
      <c r="F429" s="865"/>
    </row>
    <row r="430" spans="6:6" x14ac:dyDescent="0.25">
      <c r="F430" s="865"/>
    </row>
    <row r="431" spans="6:6" x14ac:dyDescent="0.25">
      <c r="F431" s="865"/>
    </row>
    <row r="432" spans="6:6" x14ac:dyDescent="0.25">
      <c r="F432" s="865"/>
    </row>
    <row r="433" spans="6:6" x14ac:dyDescent="0.25">
      <c r="F433" s="865"/>
    </row>
    <row r="434" spans="6:6" x14ac:dyDescent="0.25">
      <c r="F434" s="865"/>
    </row>
    <row r="435" spans="6:6" x14ac:dyDescent="0.25">
      <c r="F435" s="865"/>
    </row>
    <row r="436" spans="6:6" x14ac:dyDescent="0.25">
      <c r="F436" s="865"/>
    </row>
    <row r="437" spans="6:6" x14ac:dyDescent="0.25">
      <c r="F437" s="865"/>
    </row>
    <row r="438" spans="6:6" x14ac:dyDescent="0.25">
      <c r="F438" s="865"/>
    </row>
    <row r="439" spans="6:6" x14ac:dyDescent="0.25">
      <c r="F439" s="865"/>
    </row>
    <row r="440" spans="6:6" x14ac:dyDescent="0.25">
      <c r="F440" s="865"/>
    </row>
    <row r="441" spans="6:6" x14ac:dyDescent="0.25">
      <c r="F441" s="865"/>
    </row>
    <row r="442" spans="6:6" x14ac:dyDescent="0.25">
      <c r="F442" s="865"/>
    </row>
    <row r="443" spans="6:6" x14ac:dyDescent="0.25">
      <c r="F443" s="865"/>
    </row>
    <row r="444" spans="6:6" x14ac:dyDescent="0.25">
      <c r="F444" s="865"/>
    </row>
    <row r="445" spans="6:6" x14ac:dyDescent="0.25">
      <c r="F445" s="865"/>
    </row>
    <row r="446" spans="6:6" x14ac:dyDescent="0.25">
      <c r="F446" s="865"/>
    </row>
    <row r="447" spans="6:6" x14ac:dyDescent="0.25">
      <c r="F447" s="865"/>
    </row>
    <row r="448" spans="6:6" x14ac:dyDescent="0.25">
      <c r="F448" s="865"/>
    </row>
    <row r="449" spans="6:6" x14ac:dyDescent="0.25">
      <c r="F449" s="865"/>
    </row>
    <row r="450" spans="6:6" x14ac:dyDescent="0.25">
      <c r="F450" s="865"/>
    </row>
    <row r="451" spans="6:6" x14ac:dyDescent="0.25">
      <c r="F451" s="865"/>
    </row>
    <row r="452" spans="6:6" x14ac:dyDescent="0.25">
      <c r="F452" s="865"/>
    </row>
    <row r="453" spans="6:6" x14ac:dyDescent="0.25">
      <c r="F453" s="865"/>
    </row>
    <row r="454" spans="6:6" x14ac:dyDescent="0.25">
      <c r="F454" s="865"/>
    </row>
    <row r="455" spans="6:6" x14ac:dyDescent="0.25">
      <c r="F455" s="865"/>
    </row>
    <row r="456" spans="6:6" x14ac:dyDescent="0.25">
      <c r="F456" s="865"/>
    </row>
    <row r="457" spans="6:6" x14ac:dyDescent="0.25">
      <c r="F457" s="865"/>
    </row>
    <row r="458" spans="6:6" x14ac:dyDescent="0.25">
      <c r="F458" s="865"/>
    </row>
    <row r="459" spans="6:6" x14ac:dyDescent="0.25">
      <c r="F459" s="865"/>
    </row>
    <row r="460" spans="6:6" x14ac:dyDescent="0.25">
      <c r="F460" s="865"/>
    </row>
    <row r="461" spans="6:6" x14ac:dyDescent="0.25">
      <c r="F461" s="865"/>
    </row>
    <row r="462" spans="6:6" x14ac:dyDescent="0.25">
      <c r="F462" s="865"/>
    </row>
    <row r="463" spans="6:6" x14ac:dyDescent="0.25">
      <c r="F463" s="865"/>
    </row>
    <row r="464" spans="6:6" x14ac:dyDescent="0.25">
      <c r="F464" s="865"/>
    </row>
    <row r="465" spans="6:6" x14ac:dyDescent="0.25">
      <c r="F465" s="865"/>
    </row>
    <row r="466" spans="6:6" x14ac:dyDescent="0.25">
      <c r="F466" s="865"/>
    </row>
    <row r="467" spans="6:6" x14ac:dyDescent="0.25">
      <c r="F467" s="865"/>
    </row>
    <row r="468" spans="6:6" x14ac:dyDescent="0.25">
      <c r="F468" s="865"/>
    </row>
    <row r="469" spans="6:6" x14ac:dyDescent="0.25">
      <c r="F469" s="865"/>
    </row>
    <row r="470" spans="6:6" x14ac:dyDescent="0.25">
      <c r="F470" s="865"/>
    </row>
    <row r="471" spans="6:6" x14ac:dyDescent="0.25">
      <c r="F471" s="865"/>
    </row>
    <row r="472" spans="6:6" x14ac:dyDescent="0.25">
      <c r="F472" s="865"/>
    </row>
    <row r="473" spans="6:6" x14ac:dyDescent="0.25">
      <c r="F473" s="865"/>
    </row>
    <row r="474" spans="6:6" x14ac:dyDescent="0.25">
      <c r="F474" s="865"/>
    </row>
    <row r="475" spans="6:6" x14ac:dyDescent="0.25">
      <c r="F475" s="865"/>
    </row>
    <row r="476" spans="6:6" x14ac:dyDescent="0.25">
      <c r="F476" s="865"/>
    </row>
    <row r="477" spans="6:6" x14ac:dyDescent="0.25">
      <c r="F477" s="865"/>
    </row>
    <row r="478" spans="6:6" x14ac:dyDescent="0.25">
      <c r="F478" s="865"/>
    </row>
    <row r="479" spans="6:6" x14ac:dyDescent="0.25">
      <c r="F479" s="865"/>
    </row>
    <row r="480" spans="6:6" x14ac:dyDescent="0.25">
      <c r="F480" s="865"/>
    </row>
    <row r="481" spans="6:6" x14ac:dyDescent="0.25">
      <c r="F481" s="865"/>
    </row>
    <row r="482" spans="6:6" x14ac:dyDescent="0.25">
      <c r="F482" s="865"/>
    </row>
    <row r="483" spans="6:6" x14ac:dyDescent="0.25">
      <c r="F483" s="865"/>
    </row>
    <row r="484" spans="6:6" x14ac:dyDescent="0.25">
      <c r="F484" s="865"/>
    </row>
    <row r="485" spans="6:6" x14ac:dyDescent="0.25">
      <c r="F485" s="865"/>
    </row>
    <row r="486" spans="6:6" x14ac:dyDescent="0.25">
      <c r="F486" s="865"/>
    </row>
    <row r="487" spans="6:6" x14ac:dyDescent="0.25">
      <c r="F487" s="865"/>
    </row>
    <row r="488" spans="6:6" x14ac:dyDescent="0.25">
      <c r="F488" s="865"/>
    </row>
    <row r="489" spans="6:6" x14ac:dyDescent="0.25">
      <c r="F489" s="865"/>
    </row>
    <row r="490" spans="6:6" x14ac:dyDescent="0.25">
      <c r="F490" s="865"/>
    </row>
    <row r="491" spans="6:6" x14ac:dyDescent="0.25">
      <c r="F491" s="865"/>
    </row>
    <row r="492" spans="6:6" x14ac:dyDescent="0.25">
      <c r="F492" s="865"/>
    </row>
    <row r="493" spans="6:6" x14ac:dyDescent="0.25">
      <c r="F493" s="865"/>
    </row>
    <row r="494" spans="6:6" x14ac:dyDescent="0.25">
      <c r="F494" s="865"/>
    </row>
    <row r="495" spans="6:6" x14ac:dyDescent="0.25">
      <c r="F495" s="865"/>
    </row>
    <row r="496" spans="6:6" x14ac:dyDescent="0.25">
      <c r="F496" s="865"/>
    </row>
    <row r="497" spans="6:6" x14ac:dyDescent="0.25">
      <c r="F497" s="865"/>
    </row>
    <row r="498" spans="6:6" x14ac:dyDescent="0.25">
      <c r="F498" s="865"/>
    </row>
    <row r="499" spans="6:6" x14ac:dyDescent="0.25">
      <c r="F499" s="865"/>
    </row>
    <row r="500" spans="6:6" x14ac:dyDescent="0.25">
      <c r="F500" s="865"/>
    </row>
    <row r="501" spans="6:6" x14ac:dyDescent="0.25">
      <c r="F501" s="865"/>
    </row>
    <row r="502" spans="6:6" x14ac:dyDescent="0.25">
      <c r="F502" s="865"/>
    </row>
    <row r="503" spans="6:6" x14ac:dyDescent="0.25">
      <c r="F503" s="865"/>
    </row>
    <row r="504" spans="6:6" x14ac:dyDescent="0.25">
      <c r="F504" s="865"/>
    </row>
    <row r="505" spans="6:6" x14ac:dyDescent="0.25">
      <c r="F505" s="865"/>
    </row>
    <row r="506" spans="6:6" x14ac:dyDescent="0.25">
      <c r="F506" s="865"/>
    </row>
    <row r="507" spans="6:6" x14ac:dyDescent="0.25">
      <c r="F507" s="865"/>
    </row>
    <row r="508" spans="6:6" x14ac:dyDescent="0.25">
      <c r="F508" s="865"/>
    </row>
    <row r="509" spans="6:6" x14ac:dyDescent="0.25">
      <c r="F509" s="865"/>
    </row>
    <row r="510" spans="6:6" x14ac:dyDescent="0.25">
      <c r="F510" s="865"/>
    </row>
    <row r="511" spans="6:6" x14ac:dyDescent="0.25">
      <c r="F511" s="865"/>
    </row>
    <row r="512" spans="6:6" x14ac:dyDescent="0.25">
      <c r="F512" s="865"/>
    </row>
    <row r="513" spans="6:6" x14ac:dyDescent="0.25">
      <c r="F513" s="865"/>
    </row>
    <row r="514" spans="6:6" x14ac:dyDescent="0.25">
      <c r="F514" s="865"/>
    </row>
    <row r="515" spans="6:6" x14ac:dyDescent="0.25">
      <c r="F515" s="865"/>
    </row>
    <row r="516" spans="6:6" x14ac:dyDescent="0.25">
      <c r="F516" s="865"/>
    </row>
    <row r="517" spans="6:6" x14ac:dyDescent="0.25">
      <c r="F517" s="865"/>
    </row>
    <row r="518" spans="6:6" x14ac:dyDescent="0.25">
      <c r="F518" s="865"/>
    </row>
    <row r="519" spans="6:6" x14ac:dyDescent="0.25">
      <c r="F519" s="865"/>
    </row>
    <row r="520" spans="6:6" x14ac:dyDescent="0.25">
      <c r="F520" s="865"/>
    </row>
    <row r="521" spans="6:6" x14ac:dyDescent="0.25">
      <c r="F521" s="865"/>
    </row>
    <row r="522" spans="6:6" x14ac:dyDescent="0.25">
      <c r="F522" s="865"/>
    </row>
    <row r="523" spans="6:6" x14ac:dyDescent="0.25">
      <c r="F523" s="865"/>
    </row>
    <row r="524" spans="6:6" x14ac:dyDescent="0.25">
      <c r="F524" s="865"/>
    </row>
    <row r="525" spans="6:6" x14ac:dyDescent="0.25">
      <c r="F525" s="865"/>
    </row>
    <row r="526" spans="6:6" x14ac:dyDescent="0.25">
      <c r="F526" s="865"/>
    </row>
    <row r="527" spans="6:6" x14ac:dyDescent="0.25">
      <c r="F527" s="865"/>
    </row>
    <row r="528" spans="6:6" x14ac:dyDescent="0.25">
      <c r="F528" s="865"/>
    </row>
    <row r="529" spans="6:6" x14ac:dyDescent="0.25">
      <c r="F529" s="865"/>
    </row>
    <row r="530" spans="6:6" x14ac:dyDescent="0.25">
      <c r="F530" s="865"/>
    </row>
    <row r="531" spans="6:6" x14ac:dyDescent="0.25">
      <c r="F531" s="865"/>
    </row>
    <row r="532" spans="6:6" x14ac:dyDescent="0.25">
      <c r="F532" s="865"/>
    </row>
    <row r="533" spans="6:6" x14ac:dyDescent="0.25">
      <c r="F533" s="865"/>
    </row>
    <row r="534" spans="6:6" x14ac:dyDescent="0.25">
      <c r="F534" s="865"/>
    </row>
    <row r="535" spans="6:6" x14ac:dyDescent="0.25">
      <c r="F535" s="865"/>
    </row>
    <row r="536" spans="6:6" x14ac:dyDescent="0.25">
      <c r="F536" s="865"/>
    </row>
    <row r="537" spans="6:6" x14ac:dyDescent="0.25">
      <c r="F537" s="865"/>
    </row>
    <row r="538" spans="6:6" x14ac:dyDescent="0.25">
      <c r="F538" s="865"/>
    </row>
    <row r="539" spans="6:6" x14ac:dyDescent="0.25">
      <c r="F539" s="865"/>
    </row>
    <row r="540" spans="6:6" x14ac:dyDescent="0.25">
      <c r="F540" s="865"/>
    </row>
    <row r="541" spans="6:6" x14ac:dyDescent="0.25">
      <c r="F541" s="865"/>
    </row>
    <row r="542" spans="6:6" x14ac:dyDescent="0.25">
      <c r="F542" s="865"/>
    </row>
    <row r="543" spans="6:6" x14ac:dyDescent="0.25">
      <c r="F543" s="865"/>
    </row>
    <row r="544" spans="6:6" x14ac:dyDescent="0.25">
      <c r="F544" s="865"/>
    </row>
    <row r="545" spans="6:6" x14ac:dyDescent="0.25">
      <c r="F545" s="865"/>
    </row>
    <row r="546" spans="6:6" x14ac:dyDescent="0.25">
      <c r="F546" s="865"/>
    </row>
    <row r="547" spans="6:6" x14ac:dyDescent="0.25">
      <c r="F547" s="865"/>
    </row>
    <row r="548" spans="6:6" x14ac:dyDescent="0.25">
      <c r="F548" s="865"/>
    </row>
    <row r="549" spans="6:6" x14ac:dyDescent="0.25">
      <c r="F549" s="865"/>
    </row>
    <row r="550" spans="6:6" x14ac:dyDescent="0.25">
      <c r="F550" s="865"/>
    </row>
    <row r="551" spans="6:6" x14ac:dyDescent="0.25">
      <c r="F551" s="865"/>
    </row>
    <row r="552" spans="6:6" x14ac:dyDescent="0.25">
      <c r="F552" s="865"/>
    </row>
    <row r="553" spans="6:6" x14ac:dyDescent="0.25">
      <c r="F553" s="865"/>
    </row>
    <row r="554" spans="6:6" x14ac:dyDescent="0.25">
      <c r="F554" s="865"/>
    </row>
    <row r="555" spans="6:6" x14ac:dyDescent="0.25">
      <c r="F555" s="865"/>
    </row>
    <row r="556" spans="6:6" x14ac:dyDescent="0.25">
      <c r="F556" s="865"/>
    </row>
    <row r="557" spans="6:6" x14ac:dyDescent="0.25">
      <c r="F557" s="865"/>
    </row>
    <row r="558" spans="6:6" x14ac:dyDescent="0.25">
      <c r="F558" s="865"/>
    </row>
    <row r="559" spans="6:6" x14ac:dyDescent="0.25">
      <c r="F559" s="865"/>
    </row>
    <row r="560" spans="6:6" x14ac:dyDescent="0.25">
      <c r="F560" s="865"/>
    </row>
    <row r="561" spans="6:6" x14ac:dyDescent="0.25">
      <c r="F561" s="865"/>
    </row>
    <row r="562" spans="6:6" x14ac:dyDescent="0.25">
      <c r="F562" s="865"/>
    </row>
    <row r="563" spans="6:6" x14ac:dyDescent="0.25">
      <c r="F563" s="865"/>
    </row>
    <row r="564" spans="6:6" x14ac:dyDescent="0.25">
      <c r="F564" s="865"/>
    </row>
    <row r="565" spans="6:6" x14ac:dyDescent="0.25">
      <c r="F565" s="865"/>
    </row>
    <row r="566" spans="6:6" x14ac:dyDescent="0.25">
      <c r="F566" s="865"/>
    </row>
    <row r="567" spans="6:6" x14ac:dyDescent="0.25">
      <c r="F567" s="865"/>
    </row>
    <row r="568" spans="6:6" x14ac:dyDescent="0.25">
      <c r="F568" s="865"/>
    </row>
    <row r="569" spans="6:6" x14ac:dyDescent="0.25">
      <c r="F569" s="865"/>
    </row>
    <row r="570" spans="6:6" x14ac:dyDescent="0.25">
      <c r="F570" s="865"/>
    </row>
    <row r="571" spans="6:6" x14ac:dyDescent="0.25">
      <c r="F571" s="865"/>
    </row>
    <row r="572" spans="6:6" x14ac:dyDescent="0.25">
      <c r="F572" s="865"/>
    </row>
    <row r="573" spans="6:6" x14ac:dyDescent="0.25">
      <c r="F573" s="865"/>
    </row>
    <row r="574" spans="6:6" x14ac:dyDescent="0.25">
      <c r="F574" s="865"/>
    </row>
    <row r="575" spans="6:6" x14ac:dyDescent="0.25">
      <c r="F575" s="865"/>
    </row>
    <row r="576" spans="6:6" x14ac:dyDescent="0.25">
      <c r="F576" s="865"/>
    </row>
    <row r="577" spans="6:6" x14ac:dyDescent="0.25">
      <c r="F577" s="865"/>
    </row>
    <row r="578" spans="6:6" x14ac:dyDescent="0.25">
      <c r="F578" s="865"/>
    </row>
    <row r="579" spans="6:6" x14ac:dyDescent="0.25">
      <c r="F579" s="865"/>
    </row>
    <row r="580" spans="6:6" x14ac:dyDescent="0.25">
      <c r="F580" s="865"/>
    </row>
    <row r="581" spans="6:6" x14ac:dyDescent="0.25">
      <c r="F581" s="865"/>
    </row>
    <row r="582" spans="6:6" x14ac:dyDescent="0.25">
      <c r="F582" s="865"/>
    </row>
    <row r="583" spans="6:6" x14ac:dyDescent="0.25">
      <c r="F583" s="865"/>
    </row>
    <row r="584" spans="6:6" x14ac:dyDescent="0.25">
      <c r="F584" s="865"/>
    </row>
    <row r="585" spans="6:6" x14ac:dyDescent="0.25">
      <c r="F585" s="865"/>
    </row>
    <row r="586" spans="6:6" x14ac:dyDescent="0.25">
      <c r="F586" s="865"/>
    </row>
    <row r="587" spans="6:6" x14ac:dyDescent="0.25">
      <c r="F587" s="865"/>
    </row>
    <row r="588" spans="6:6" x14ac:dyDescent="0.25">
      <c r="F588" s="865"/>
    </row>
    <row r="589" spans="6:6" x14ac:dyDescent="0.25">
      <c r="F589" s="865"/>
    </row>
    <row r="590" spans="6:6" x14ac:dyDescent="0.25">
      <c r="F590" s="865"/>
    </row>
    <row r="591" spans="6:6" x14ac:dyDescent="0.25">
      <c r="F591" s="865"/>
    </row>
    <row r="592" spans="6:6" x14ac:dyDescent="0.25">
      <c r="F592" s="865"/>
    </row>
    <row r="593" spans="6:6" x14ac:dyDescent="0.25">
      <c r="F593" s="865"/>
    </row>
    <row r="594" spans="6:6" x14ac:dyDescent="0.25">
      <c r="F594" s="865"/>
    </row>
    <row r="595" spans="6:6" x14ac:dyDescent="0.25">
      <c r="F595" s="865"/>
    </row>
    <row r="596" spans="6:6" x14ac:dyDescent="0.25">
      <c r="F596" s="865"/>
    </row>
    <row r="597" spans="6:6" x14ac:dyDescent="0.25">
      <c r="F597" s="865"/>
    </row>
    <row r="598" spans="6:6" x14ac:dyDescent="0.25">
      <c r="F598" s="865"/>
    </row>
    <row r="599" spans="6:6" x14ac:dyDescent="0.25">
      <c r="F599" s="865"/>
    </row>
    <row r="600" spans="6:6" x14ac:dyDescent="0.25">
      <c r="F600" s="865"/>
    </row>
    <row r="601" spans="6:6" x14ac:dyDescent="0.25">
      <c r="F601" s="865"/>
    </row>
    <row r="602" spans="6:6" x14ac:dyDescent="0.25">
      <c r="F602" s="865"/>
    </row>
    <row r="603" spans="6:6" x14ac:dyDescent="0.25">
      <c r="F603" s="865"/>
    </row>
    <row r="604" spans="6:6" x14ac:dyDescent="0.25">
      <c r="F604" s="865"/>
    </row>
    <row r="605" spans="6:6" x14ac:dyDescent="0.25">
      <c r="F605" s="865"/>
    </row>
    <row r="606" spans="6:6" x14ac:dyDescent="0.25">
      <c r="F606" s="865"/>
    </row>
  </sheetData>
  <mergeCells count="2">
    <mergeCell ref="A1:F1"/>
    <mergeCell ref="A2:F2"/>
  </mergeCells>
  <pageMargins left="0.74803149606299213" right="0.74803149606299213" top="0.98425196850393704" bottom="0.98425196850393704" header="0.51181102362204722" footer="0.51181102362204722"/>
  <pageSetup paperSize="9" scale="83" orientation="portrait" r:id="rId1"/>
  <headerFooter alignWithMargins="0">
    <oddFooter>Page &amp;P of &amp;N</oddFooter>
  </headerFooter>
  <rowBreaks count="6" manualBreakCount="6">
    <brk id="50" max="5" man="1"/>
    <brk id="91" max="16383" man="1"/>
    <brk id="132" max="16383" man="1"/>
    <brk id="170" max="16383" man="1"/>
    <brk id="216" max="5" man="1"/>
    <brk id="25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1713</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3"/>
  <sheetViews>
    <sheetView view="pageBreakPreview" zoomScale="130" zoomScaleNormal="100" zoomScaleSheetLayoutView="130" workbookViewId="0">
      <selection activeCell="F322" sqref="F322"/>
    </sheetView>
  </sheetViews>
  <sheetFormatPr defaultRowHeight="12.5" x14ac:dyDescent="0.25"/>
  <cols>
    <col min="1" max="1" width="10.54296875" style="5" customWidth="1"/>
    <col min="2" max="2" width="32" customWidth="1"/>
    <col min="3" max="3" width="6.453125" customWidth="1"/>
    <col min="4" max="4" width="11.6328125" customWidth="1"/>
    <col min="5" max="5" width="12.90625" style="7" customWidth="1"/>
    <col min="6" max="6" width="16.36328125" style="26"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ht="13" x14ac:dyDescent="0.3">
      <c r="A3" s="444" t="s">
        <v>1417</v>
      </c>
      <c r="B3" s="445"/>
      <c r="C3" s="448"/>
      <c r="D3" s="448"/>
      <c r="E3" s="449"/>
      <c r="F3" s="659"/>
    </row>
    <row r="4" spans="1:9" ht="13" x14ac:dyDescent="0.3">
      <c r="A4" s="444"/>
      <c r="B4" s="445"/>
      <c r="C4" s="448"/>
      <c r="D4" s="448"/>
      <c r="E4" s="449"/>
      <c r="F4" s="659"/>
    </row>
    <row r="5" spans="1:9" ht="13" x14ac:dyDescent="0.3">
      <c r="A5" s="444" t="s">
        <v>1393</v>
      </c>
      <c r="B5" s="445"/>
      <c r="C5" s="448"/>
      <c r="D5" s="448"/>
      <c r="E5" s="449"/>
      <c r="F5" s="659"/>
    </row>
    <row r="6" spans="1:9" ht="13" thickBot="1" x14ac:dyDescent="0.3">
      <c r="A6" s="492"/>
      <c r="B6" s="445"/>
      <c r="C6" s="448"/>
      <c r="D6" s="448"/>
      <c r="E6" s="449"/>
      <c r="F6" s="659"/>
    </row>
    <row r="7" spans="1:9" ht="26.5" thickBot="1" x14ac:dyDescent="0.3">
      <c r="A7" s="800" t="s">
        <v>72</v>
      </c>
      <c r="B7" s="801" t="s">
        <v>73</v>
      </c>
      <c r="C7" s="801" t="s">
        <v>74</v>
      </c>
      <c r="D7" s="801" t="s">
        <v>75</v>
      </c>
      <c r="E7" s="802" t="s">
        <v>1440</v>
      </c>
      <c r="F7" s="803" t="s">
        <v>1441</v>
      </c>
    </row>
    <row r="8" spans="1:9" x14ac:dyDescent="0.25">
      <c r="A8" s="453"/>
      <c r="B8" s="454"/>
      <c r="C8" s="454"/>
      <c r="D8" s="454"/>
      <c r="E8" s="455"/>
      <c r="F8" s="840"/>
    </row>
    <row r="9" spans="1:9" ht="13" x14ac:dyDescent="0.25">
      <c r="A9" s="453"/>
      <c r="B9" s="295" t="s">
        <v>92</v>
      </c>
      <c r="C9" s="454"/>
      <c r="D9" s="454"/>
      <c r="E9" s="455"/>
      <c r="F9" s="840"/>
    </row>
    <row r="10" spans="1:9" ht="37.5" x14ac:dyDescent="0.25">
      <c r="A10" s="453"/>
      <c r="B10" s="457" t="s">
        <v>1777</v>
      </c>
      <c r="C10" s="454"/>
      <c r="D10" s="454"/>
      <c r="E10" s="455"/>
      <c r="F10" s="840"/>
    </row>
    <row r="11" spans="1:9" x14ac:dyDescent="0.25">
      <c r="A11" s="453"/>
      <c r="B11" s="454"/>
      <c r="C11" s="454"/>
      <c r="D11" s="454"/>
      <c r="E11" s="455"/>
      <c r="F11" s="840"/>
    </row>
    <row r="12" spans="1:9" s="10" customFormat="1" ht="26" x14ac:dyDescent="0.25">
      <c r="A12" s="453"/>
      <c r="B12" s="295" t="s">
        <v>112</v>
      </c>
      <c r="C12" s="488"/>
      <c r="D12" s="487"/>
      <c r="E12" s="805"/>
      <c r="F12" s="456"/>
    </row>
    <row r="13" spans="1:9" s="10" customFormat="1" x14ac:dyDescent="0.25">
      <c r="A13" s="453"/>
      <c r="B13" s="454"/>
      <c r="C13" s="488"/>
      <c r="D13" s="487"/>
      <c r="E13" s="805"/>
      <c r="F13" s="456"/>
    </row>
    <row r="14" spans="1:9" s="10" customFormat="1" ht="13" x14ac:dyDescent="0.25">
      <c r="A14" s="453"/>
      <c r="B14" s="369" t="s">
        <v>84</v>
      </c>
      <c r="C14" s="488"/>
      <c r="D14" s="487"/>
      <c r="E14" s="805"/>
      <c r="F14" s="456"/>
    </row>
    <row r="15" spans="1:9" x14ac:dyDescent="0.25">
      <c r="A15" s="486"/>
      <c r="B15" s="354"/>
      <c r="C15" s="487"/>
      <c r="D15" s="464"/>
      <c r="E15" s="464"/>
      <c r="F15" s="840"/>
      <c r="H15" s="878"/>
      <c r="I15" s="878"/>
    </row>
    <row r="16" spans="1:9" x14ac:dyDescent="0.25">
      <c r="A16" s="486" t="s">
        <v>69</v>
      </c>
      <c r="B16" s="488" t="s">
        <v>84</v>
      </c>
      <c r="C16" s="458" t="s">
        <v>141</v>
      </c>
      <c r="D16" s="1052">
        <v>0.3</v>
      </c>
      <c r="E16" s="518"/>
      <c r="F16" s="840">
        <f>D16*E16</f>
        <v>0</v>
      </c>
      <c r="H16" s="878"/>
      <c r="I16" s="878"/>
    </row>
    <row r="17" spans="1:6" x14ac:dyDescent="0.25">
      <c r="A17" s="453"/>
      <c r="B17" s="454"/>
      <c r="C17" s="458"/>
      <c r="D17" s="458"/>
      <c r="E17" s="464"/>
      <c r="F17" s="840"/>
    </row>
    <row r="18" spans="1:6" ht="13" x14ac:dyDescent="0.25">
      <c r="A18" s="453"/>
      <c r="B18" s="295" t="s">
        <v>117</v>
      </c>
      <c r="C18" s="458"/>
      <c r="D18" s="458"/>
      <c r="E18" s="464"/>
      <c r="F18" s="840"/>
    </row>
    <row r="19" spans="1:6" x14ac:dyDescent="0.25">
      <c r="A19" s="453"/>
      <c r="B19" s="454"/>
      <c r="C19" s="458"/>
      <c r="D19" s="458"/>
      <c r="E19" s="464"/>
      <c r="F19" s="840"/>
    </row>
    <row r="20" spans="1:6" ht="50" x14ac:dyDescent="0.25">
      <c r="A20" s="453" t="s">
        <v>168</v>
      </c>
      <c r="B20" s="463" t="s">
        <v>23</v>
      </c>
      <c r="C20" s="458" t="s">
        <v>87</v>
      </c>
      <c r="D20" s="458">
        <v>10</v>
      </c>
      <c r="E20" s="461"/>
      <c r="F20" s="840">
        <f>D20*E20</f>
        <v>0</v>
      </c>
    </row>
    <row r="21" spans="1:6" x14ac:dyDescent="0.25">
      <c r="A21" s="453"/>
      <c r="B21" s="454"/>
      <c r="C21" s="458"/>
      <c r="D21" s="458"/>
      <c r="E21" s="464"/>
      <c r="F21" s="840">
        <f>D21*E21</f>
        <v>0</v>
      </c>
    </row>
    <row r="22" spans="1:6" ht="37.5" x14ac:dyDescent="0.25">
      <c r="A22" s="453" t="s">
        <v>169</v>
      </c>
      <c r="B22" s="463" t="s">
        <v>144</v>
      </c>
      <c r="C22" s="458" t="s">
        <v>87</v>
      </c>
      <c r="D22" s="458">
        <v>11</v>
      </c>
      <c r="E22" s="461"/>
      <c r="F22" s="840">
        <f>D22*E22</f>
        <v>0</v>
      </c>
    </row>
    <row r="23" spans="1:6" x14ac:dyDescent="0.25">
      <c r="A23" s="453"/>
      <c r="B23" s="454"/>
      <c r="C23" s="458"/>
      <c r="D23" s="458"/>
      <c r="E23" s="461"/>
      <c r="F23" s="840"/>
    </row>
    <row r="24" spans="1:6" ht="13" x14ac:dyDescent="0.25">
      <c r="A24" s="453"/>
      <c r="B24" s="295" t="s">
        <v>120</v>
      </c>
      <c r="C24" s="458"/>
      <c r="D24" s="458"/>
      <c r="E24" s="461"/>
      <c r="F24" s="840"/>
    </row>
    <row r="25" spans="1:6" x14ac:dyDescent="0.25">
      <c r="A25" s="453"/>
      <c r="B25" s="454"/>
      <c r="C25" s="458"/>
      <c r="D25" s="458"/>
      <c r="E25" s="461"/>
      <c r="F25" s="840"/>
    </row>
    <row r="26" spans="1:6" ht="37.5" x14ac:dyDescent="0.25">
      <c r="A26" s="453" t="s">
        <v>122</v>
      </c>
      <c r="B26" s="463" t="s">
        <v>121</v>
      </c>
      <c r="C26" s="458" t="s">
        <v>87</v>
      </c>
      <c r="D26" s="458">
        <f>D20+D22</f>
        <v>21</v>
      </c>
      <c r="E26" s="461"/>
      <c r="F26" s="840">
        <f>D26*E26</f>
        <v>0</v>
      </c>
    </row>
    <row r="27" spans="1:6" x14ac:dyDescent="0.25">
      <c r="A27" s="453"/>
      <c r="B27" s="463"/>
      <c r="C27" s="458"/>
      <c r="D27" s="458"/>
      <c r="E27" s="461"/>
      <c r="F27" s="840"/>
    </row>
    <row r="28" spans="1:6" ht="13" x14ac:dyDescent="0.3">
      <c r="A28" s="306"/>
      <c r="B28" s="295" t="s">
        <v>36</v>
      </c>
      <c r="C28" s="307"/>
      <c r="D28" s="307"/>
      <c r="E28" s="301"/>
      <c r="F28" s="298"/>
    </row>
    <row r="29" spans="1:6" ht="13" x14ac:dyDescent="0.3">
      <c r="A29" s="306"/>
      <c r="B29" s="308"/>
      <c r="C29" s="307"/>
      <c r="D29" s="307"/>
      <c r="E29" s="301"/>
      <c r="F29" s="298"/>
    </row>
    <row r="30" spans="1:6" ht="37.5" x14ac:dyDescent="0.25">
      <c r="A30" s="294" t="s">
        <v>320</v>
      </c>
      <c r="B30" s="309" t="s">
        <v>180</v>
      </c>
      <c r="C30" s="296" t="s">
        <v>87</v>
      </c>
      <c r="D30" s="1126">
        <v>16</v>
      </c>
      <c r="E30" s="301"/>
      <c r="F30" s="298">
        <f>D30*E30</f>
        <v>0</v>
      </c>
    </row>
    <row r="31" spans="1:6" x14ac:dyDescent="0.25">
      <c r="A31" s="294"/>
      <c r="B31" s="303"/>
      <c r="C31" s="296"/>
      <c r="D31" s="1127"/>
      <c r="E31" s="301"/>
      <c r="F31" s="298"/>
    </row>
    <row r="32" spans="1:6" ht="50" x14ac:dyDescent="0.25">
      <c r="A32" s="294" t="s">
        <v>40</v>
      </c>
      <c r="B32" s="498" t="s">
        <v>1953</v>
      </c>
      <c r="C32" s="296" t="s">
        <v>87</v>
      </c>
      <c r="D32" s="1126">
        <v>22</v>
      </c>
      <c r="E32" s="301"/>
      <c r="F32" s="298">
        <f>D32*E32</f>
        <v>0</v>
      </c>
    </row>
    <row r="33" spans="1:9" ht="13" x14ac:dyDescent="0.25">
      <c r="A33" s="294"/>
      <c r="B33" s="311"/>
      <c r="C33" s="296"/>
      <c r="D33" s="1127"/>
      <c r="E33" s="301"/>
      <c r="F33" s="298">
        <f>D33*E33</f>
        <v>0</v>
      </c>
    </row>
    <row r="34" spans="1:9" s="316" customFormat="1" ht="62.5" x14ac:dyDescent="0.25">
      <c r="A34" s="312" t="s">
        <v>1078</v>
      </c>
      <c r="B34" s="1125" t="s">
        <v>1952</v>
      </c>
      <c r="C34" s="314" t="s">
        <v>432</v>
      </c>
      <c r="D34" s="1127">
        <f>9*8</f>
        <v>72</v>
      </c>
      <c r="E34" s="315"/>
      <c r="F34" s="298">
        <f>D34*E34</f>
        <v>0</v>
      </c>
    </row>
    <row r="35" spans="1:9" s="316" customFormat="1" x14ac:dyDescent="0.25">
      <c r="A35" s="312"/>
      <c r="B35" s="317"/>
      <c r="C35" s="314"/>
      <c r="D35" s="1127"/>
      <c r="E35" s="318"/>
      <c r="F35" s="298">
        <f>D35*E35</f>
        <v>0</v>
      </c>
    </row>
    <row r="36" spans="1:9" s="316" customFormat="1" ht="14.5" x14ac:dyDescent="0.25">
      <c r="A36" s="312" t="s">
        <v>683</v>
      </c>
      <c r="B36" s="313" t="s">
        <v>684</v>
      </c>
      <c r="C36" s="314" t="s">
        <v>432</v>
      </c>
      <c r="D36" s="1128">
        <v>72</v>
      </c>
      <c r="E36" s="315"/>
      <c r="F36" s="298">
        <f>D36*E36</f>
        <v>0</v>
      </c>
    </row>
    <row r="37" spans="1:9" x14ac:dyDescent="0.25">
      <c r="A37" s="294"/>
      <c r="B37" s="303"/>
      <c r="C37" s="296"/>
      <c r="D37" s="296"/>
      <c r="E37" s="301"/>
      <c r="F37" s="298"/>
    </row>
    <row r="38" spans="1:9" s="10" customFormat="1" ht="13" x14ac:dyDescent="0.25">
      <c r="A38" s="453"/>
      <c r="B38" s="295" t="s">
        <v>28</v>
      </c>
      <c r="C38" s="487"/>
      <c r="D38" s="513"/>
      <c r="E38" s="539"/>
      <c r="F38" s="462"/>
      <c r="I38" s="18"/>
    </row>
    <row r="39" spans="1:9" s="10" customFormat="1" x14ac:dyDescent="0.25">
      <c r="A39" s="453"/>
      <c r="B39" s="454"/>
      <c r="C39" s="487"/>
      <c r="D39" s="513"/>
      <c r="E39" s="539"/>
      <c r="F39" s="462"/>
      <c r="I39" s="19"/>
    </row>
    <row r="40" spans="1:9" s="10" customFormat="1" ht="25" x14ac:dyDescent="0.25">
      <c r="A40" s="453" t="s">
        <v>24</v>
      </c>
      <c r="B40" s="463" t="s">
        <v>25</v>
      </c>
      <c r="C40" s="487" t="s">
        <v>432</v>
      </c>
      <c r="D40" s="513">
        <v>3227.12</v>
      </c>
      <c r="E40" s="539"/>
      <c r="F40" s="462">
        <f t="shared" ref="F40" si="0">D40*E40</f>
        <v>0</v>
      </c>
    </row>
    <row r="41" spans="1:9" s="1" customFormat="1" ht="13" thickBot="1" x14ac:dyDescent="0.3">
      <c r="A41" s="466"/>
      <c r="B41" s="467"/>
      <c r="C41" s="468"/>
      <c r="D41" s="468" t="s">
        <v>119</v>
      </c>
      <c r="E41" s="469"/>
      <c r="F41" s="842">
        <f>SUM(F8:F40)</f>
        <v>0</v>
      </c>
    </row>
    <row r="42" spans="1:9" ht="26.5" thickBot="1" x14ac:dyDescent="0.3">
      <c r="A42" s="800" t="s">
        <v>72</v>
      </c>
      <c r="B42" s="801" t="s">
        <v>73</v>
      </c>
      <c r="C42" s="801" t="s">
        <v>74</v>
      </c>
      <c r="D42" s="801" t="s">
        <v>75</v>
      </c>
      <c r="E42" s="802" t="s">
        <v>1440</v>
      </c>
      <c r="F42" s="803" t="s">
        <v>1441</v>
      </c>
    </row>
    <row r="43" spans="1:9" s="10" customFormat="1" x14ac:dyDescent="0.25">
      <c r="A43" s="453"/>
      <c r="B43" s="454"/>
      <c r="C43" s="488"/>
      <c r="D43" s="513"/>
      <c r="E43" s="539"/>
      <c r="F43" s="462"/>
    </row>
    <row r="44" spans="1:9" ht="13" x14ac:dyDescent="0.25">
      <c r="A44" s="329"/>
      <c r="B44" s="330" t="s">
        <v>37</v>
      </c>
      <c r="C44" s="458"/>
      <c r="D44" s="458"/>
      <c r="E44" s="461"/>
      <c r="F44" s="840"/>
    </row>
    <row r="45" spans="1:9" ht="13" x14ac:dyDescent="0.25">
      <c r="A45" s="329"/>
      <c r="B45" s="330"/>
      <c r="C45" s="458"/>
      <c r="D45" s="458"/>
      <c r="E45" s="461"/>
      <c r="F45" s="840"/>
    </row>
    <row r="46" spans="1:9" ht="13" x14ac:dyDescent="0.25">
      <c r="A46" s="503"/>
      <c r="B46" s="355" t="s">
        <v>77</v>
      </c>
      <c r="C46" s="458"/>
      <c r="D46" s="458"/>
      <c r="E46" s="461"/>
      <c r="F46" s="840"/>
    </row>
    <row r="47" spans="1:9" x14ac:dyDescent="0.25">
      <c r="A47" s="503"/>
      <c r="B47" s="490"/>
      <c r="C47" s="458"/>
      <c r="D47" s="458"/>
      <c r="E47" s="461"/>
      <c r="F47" s="840"/>
    </row>
    <row r="48" spans="1:9" ht="13" x14ac:dyDescent="0.25">
      <c r="A48" s="503"/>
      <c r="B48" s="509" t="s">
        <v>43</v>
      </c>
      <c r="C48" s="458"/>
      <c r="D48" s="458"/>
      <c r="E48" s="461"/>
      <c r="F48" s="840"/>
    </row>
    <row r="49" spans="1:6" ht="13" x14ac:dyDescent="0.25">
      <c r="A49" s="453"/>
      <c r="B49" s="311"/>
      <c r="C49" s="458"/>
      <c r="D49" s="458"/>
      <c r="E49" s="461"/>
      <c r="F49" s="840"/>
    </row>
    <row r="50" spans="1:6" ht="13" x14ac:dyDescent="0.25">
      <c r="A50" s="453"/>
      <c r="B50" s="311" t="s">
        <v>123</v>
      </c>
      <c r="C50" s="458"/>
      <c r="D50" s="458"/>
      <c r="E50" s="461"/>
      <c r="F50" s="840"/>
    </row>
    <row r="51" spans="1:6" ht="50" x14ac:dyDescent="0.25">
      <c r="A51" s="453"/>
      <c r="B51" s="304" t="s">
        <v>124</v>
      </c>
      <c r="C51" s="458"/>
      <c r="D51" s="458"/>
      <c r="E51" s="461"/>
      <c r="F51" s="840"/>
    </row>
    <row r="52" spans="1:6" ht="13" x14ac:dyDescent="0.25">
      <c r="A52" s="453"/>
      <c r="B52" s="311"/>
      <c r="C52" s="458"/>
      <c r="D52" s="458"/>
      <c r="E52" s="461"/>
      <c r="F52" s="840"/>
    </row>
    <row r="53" spans="1:6" ht="14.5" x14ac:dyDescent="0.25">
      <c r="A53" s="453" t="s">
        <v>44</v>
      </c>
      <c r="B53" s="463" t="s">
        <v>45</v>
      </c>
      <c r="C53" s="458" t="s">
        <v>1070</v>
      </c>
      <c r="D53" s="501">
        <f>D26/2*0.05</f>
        <v>0.52500000000000002</v>
      </c>
      <c r="E53" s="461"/>
      <c r="F53" s="840">
        <f>D53*E53</f>
        <v>0</v>
      </c>
    </row>
    <row r="54" spans="1:6" ht="13" x14ac:dyDescent="0.25">
      <c r="A54" s="453"/>
      <c r="B54" s="311"/>
      <c r="C54" s="458"/>
      <c r="D54" s="501"/>
      <c r="E54" s="461"/>
      <c r="F54" s="840"/>
    </row>
    <row r="55" spans="1:6" ht="13" x14ac:dyDescent="0.25">
      <c r="A55" s="453"/>
      <c r="B55" s="311" t="s">
        <v>46</v>
      </c>
      <c r="C55" s="458"/>
      <c r="D55" s="501"/>
      <c r="E55" s="461"/>
      <c r="F55" s="840"/>
    </row>
    <row r="56" spans="1:6" ht="13" x14ac:dyDescent="0.25">
      <c r="A56" s="453"/>
      <c r="B56" s="311"/>
      <c r="C56" s="458"/>
      <c r="D56" s="501"/>
      <c r="E56" s="461"/>
      <c r="F56" s="840"/>
    </row>
    <row r="57" spans="1:6" ht="50" x14ac:dyDescent="0.25">
      <c r="A57" s="453"/>
      <c r="B57" s="304" t="s">
        <v>1616</v>
      </c>
      <c r="C57" s="458"/>
      <c r="D57" s="501"/>
      <c r="E57" s="461"/>
      <c r="F57" s="840"/>
    </row>
    <row r="58" spans="1:6" x14ac:dyDescent="0.25">
      <c r="A58" s="453"/>
      <c r="B58" s="463"/>
      <c r="C58" s="458"/>
      <c r="D58" s="501"/>
      <c r="E58" s="461"/>
      <c r="F58" s="840"/>
    </row>
    <row r="59" spans="1:6" ht="14.5" x14ac:dyDescent="0.25">
      <c r="A59" s="453" t="s">
        <v>47</v>
      </c>
      <c r="B59" s="463" t="s">
        <v>125</v>
      </c>
      <c r="C59" s="458" t="s">
        <v>1070</v>
      </c>
      <c r="D59" s="501">
        <f>D53/0.05*1.95</f>
        <v>20.474999999999998</v>
      </c>
      <c r="E59" s="461"/>
      <c r="F59" s="840">
        <f>D59*E59</f>
        <v>0</v>
      </c>
    </row>
    <row r="60" spans="1:6" x14ac:dyDescent="0.25">
      <c r="A60" s="453"/>
      <c r="B60" s="463"/>
      <c r="C60" s="458"/>
      <c r="D60" s="501"/>
      <c r="E60" s="461"/>
      <c r="F60" s="840"/>
    </row>
    <row r="61" spans="1:6" ht="13" x14ac:dyDescent="0.25">
      <c r="A61" s="453"/>
      <c r="B61" s="311" t="s">
        <v>126</v>
      </c>
      <c r="C61" s="458"/>
      <c r="D61" s="458"/>
      <c r="E61" s="513"/>
      <c r="F61" s="840"/>
    </row>
    <row r="62" spans="1:6" x14ac:dyDescent="0.25">
      <c r="A62" s="453"/>
      <c r="B62" s="304"/>
      <c r="C62" s="458"/>
      <c r="D62" s="458"/>
      <c r="E62" s="513"/>
      <c r="F62" s="840"/>
    </row>
    <row r="63" spans="1:6" ht="13" x14ac:dyDescent="0.25">
      <c r="A63" s="453"/>
      <c r="B63" s="311" t="s">
        <v>127</v>
      </c>
      <c r="C63" s="458"/>
      <c r="D63" s="458"/>
      <c r="E63" s="464"/>
      <c r="F63" s="840"/>
    </row>
    <row r="64" spans="1:6" x14ac:dyDescent="0.25">
      <c r="A64" s="453"/>
      <c r="B64" s="454"/>
      <c r="C64" s="458"/>
      <c r="D64" s="458"/>
      <c r="E64" s="464"/>
      <c r="F64" s="840"/>
    </row>
    <row r="65" spans="1:6" ht="25" x14ac:dyDescent="0.25">
      <c r="A65" s="453"/>
      <c r="B65" s="304" t="s">
        <v>131</v>
      </c>
      <c r="C65" s="458"/>
      <c r="D65" s="458"/>
      <c r="E65" s="464"/>
      <c r="F65" s="840"/>
    </row>
    <row r="66" spans="1:6" x14ac:dyDescent="0.25">
      <c r="A66" s="453"/>
      <c r="B66" s="304"/>
      <c r="C66" s="458"/>
      <c r="D66" s="458"/>
      <c r="E66" s="464"/>
      <c r="F66" s="840"/>
    </row>
    <row r="67" spans="1:6" ht="14.5" x14ac:dyDescent="0.25">
      <c r="A67" s="453" t="s">
        <v>78</v>
      </c>
      <c r="B67" s="454" t="s">
        <v>681</v>
      </c>
      <c r="C67" s="458" t="s">
        <v>1070</v>
      </c>
      <c r="D67" s="501">
        <f>D53</f>
        <v>0.52500000000000002</v>
      </c>
      <c r="E67" s="461"/>
      <c r="F67" s="840">
        <f>D67*E67</f>
        <v>0</v>
      </c>
    </row>
    <row r="68" spans="1:6" x14ac:dyDescent="0.25">
      <c r="A68" s="453"/>
      <c r="B68" s="454"/>
      <c r="C68" s="458"/>
      <c r="D68" s="501"/>
      <c r="E68" s="461"/>
      <c r="F68" s="840"/>
    </row>
    <row r="69" spans="1:6" ht="13" x14ac:dyDescent="0.25">
      <c r="A69" s="453"/>
      <c r="B69" s="311" t="s">
        <v>129</v>
      </c>
      <c r="C69" s="458"/>
      <c r="D69" s="501"/>
      <c r="E69" s="461"/>
      <c r="F69" s="840"/>
    </row>
    <row r="70" spans="1:6" ht="13" x14ac:dyDescent="0.25">
      <c r="A70" s="453"/>
      <c r="B70" s="295"/>
      <c r="C70" s="458"/>
      <c r="D70" s="501"/>
      <c r="E70" s="461"/>
      <c r="F70" s="840"/>
    </row>
    <row r="71" spans="1:6" ht="37.5" x14ac:dyDescent="0.25">
      <c r="A71" s="453"/>
      <c r="B71" s="304" t="s">
        <v>1157</v>
      </c>
      <c r="C71" s="458"/>
      <c r="D71" s="501"/>
      <c r="E71" s="461"/>
      <c r="F71" s="840"/>
    </row>
    <row r="72" spans="1:6" x14ac:dyDescent="0.25">
      <c r="A72" s="453"/>
      <c r="B72" s="454"/>
      <c r="C72" s="458"/>
      <c r="D72" s="501"/>
      <c r="E72" s="461"/>
      <c r="F72" s="840"/>
    </row>
    <row r="73" spans="1:6" ht="14.5" x14ac:dyDescent="0.25">
      <c r="A73" s="453" t="s">
        <v>48</v>
      </c>
      <c r="B73" s="454" t="s">
        <v>656</v>
      </c>
      <c r="C73" s="458" t="s">
        <v>1070</v>
      </c>
      <c r="D73" s="501">
        <f>D59</f>
        <v>20.474999999999998</v>
      </c>
      <c r="E73" s="461"/>
      <c r="F73" s="840">
        <f>D73*E73</f>
        <v>0</v>
      </c>
    </row>
    <row r="74" spans="1:6" x14ac:dyDescent="0.25">
      <c r="A74" s="453"/>
      <c r="B74" s="502"/>
      <c r="C74" s="458"/>
      <c r="D74" s="501"/>
      <c r="E74" s="461"/>
      <c r="F74" s="840"/>
    </row>
    <row r="75" spans="1:6" ht="13" x14ac:dyDescent="0.25">
      <c r="A75" s="453"/>
      <c r="B75" s="311" t="s">
        <v>132</v>
      </c>
      <c r="C75" s="458"/>
      <c r="D75" s="458"/>
      <c r="E75" s="461"/>
      <c r="F75" s="840"/>
    </row>
    <row r="76" spans="1:6" ht="13" x14ac:dyDescent="0.25">
      <c r="A76" s="453"/>
      <c r="B76" s="311"/>
      <c r="C76" s="458"/>
      <c r="D76" s="458"/>
      <c r="E76" s="461"/>
      <c r="F76" s="840"/>
    </row>
    <row r="77" spans="1:6" ht="13" x14ac:dyDescent="0.25">
      <c r="A77" s="453"/>
      <c r="B77" s="311" t="s">
        <v>51</v>
      </c>
      <c r="C77" s="458"/>
      <c r="D77" s="458"/>
      <c r="E77" s="461"/>
      <c r="F77" s="840"/>
    </row>
    <row r="78" spans="1:6" ht="13" x14ac:dyDescent="0.25">
      <c r="A78" s="453"/>
      <c r="B78" s="311"/>
      <c r="C78" s="458"/>
      <c r="D78" s="458"/>
      <c r="E78" s="461"/>
      <c r="F78" s="840"/>
    </row>
    <row r="79" spans="1:6" ht="25" x14ac:dyDescent="0.25">
      <c r="A79" s="453"/>
      <c r="B79" s="304" t="s">
        <v>53</v>
      </c>
      <c r="C79" s="458"/>
      <c r="D79" s="460"/>
      <c r="E79" s="461"/>
      <c r="F79" s="840"/>
    </row>
    <row r="80" spans="1:6" x14ac:dyDescent="0.25">
      <c r="A80" s="453"/>
      <c r="B80" s="463"/>
      <c r="C80" s="458"/>
      <c r="D80" s="460"/>
      <c r="E80" s="461"/>
      <c r="F80" s="840"/>
    </row>
    <row r="81" spans="1:6" x14ac:dyDescent="0.25">
      <c r="A81" s="453" t="s">
        <v>55</v>
      </c>
      <c r="B81" s="463" t="s">
        <v>18</v>
      </c>
      <c r="C81" s="458" t="s">
        <v>79</v>
      </c>
      <c r="D81" s="460">
        <v>48</v>
      </c>
      <c r="E81" s="461"/>
      <c r="F81" s="840">
        <f>D81*E81</f>
        <v>0</v>
      </c>
    </row>
    <row r="82" spans="1:6" x14ac:dyDescent="0.25">
      <c r="A82" s="453"/>
      <c r="B82" s="454"/>
      <c r="C82" s="454"/>
      <c r="D82" s="454"/>
      <c r="E82" s="461"/>
      <c r="F82" s="840"/>
    </row>
    <row r="83" spans="1:6" ht="13" x14ac:dyDescent="0.25">
      <c r="A83" s="453"/>
      <c r="B83" s="311" t="s">
        <v>133</v>
      </c>
      <c r="C83" s="458"/>
      <c r="D83" s="458"/>
      <c r="E83" s="461"/>
      <c r="F83" s="840"/>
    </row>
    <row r="84" spans="1:6" x14ac:dyDescent="0.25">
      <c r="A84" s="453"/>
      <c r="B84" s="454"/>
      <c r="C84" s="458"/>
      <c r="D84" s="458"/>
      <c r="E84" s="461"/>
      <c r="F84" s="840"/>
    </row>
    <row r="85" spans="1:6" ht="13" x14ac:dyDescent="0.25">
      <c r="A85" s="453"/>
      <c r="B85" s="311" t="s">
        <v>56</v>
      </c>
      <c r="C85" s="458"/>
      <c r="D85" s="458"/>
      <c r="E85" s="461"/>
      <c r="F85" s="840"/>
    </row>
    <row r="86" spans="1:6" x14ac:dyDescent="0.25">
      <c r="A86" s="453"/>
      <c r="B86" s="454"/>
      <c r="C86" s="458"/>
      <c r="D86" s="458"/>
      <c r="E86" s="461"/>
      <c r="F86" s="840"/>
    </row>
    <row r="87" spans="1:6" ht="25" x14ac:dyDescent="0.25">
      <c r="A87" s="453"/>
      <c r="B87" s="304" t="s">
        <v>57</v>
      </c>
      <c r="C87" s="458"/>
      <c r="D87" s="458"/>
      <c r="E87" s="461"/>
      <c r="F87" s="840"/>
    </row>
    <row r="88" spans="1:6" x14ac:dyDescent="0.25">
      <c r="A88" s="453"/>
      <c r="B88" s="454"/>
      <c r="C88" s="458"/>
      <c r="D88" s="458"/>
      <c r="E88" s="461"/>
      <c r="F88" s="840"/>
    </row>
    <row r="89" spans="1:6" x14ac:dyDescent="0.25">
      <c r="A89" s="453" t="s">
        <v>80</v>
      </c>
      <c r="B89" s="454" t="s">
        <v>198</v>
      </c>
      <c r="C89" s="458" t="s">
        <v>68</v>
      </c>
      <c r="D89" s="501">
        <v>0.05</v>
      </c>
      <c r="E89" s="461"/>
      <c r="F89" s="840">
        <f>D89*E89</f>
        <v>0</v>
      </c>
    </row>
    <row r="90" spans="1:6" x14ac:dyDescent="0.25">
      <c r="A90" s="453"/>
      <c r="B90" s="490"/>
      <c r="C90" s="458"/>
      <c r="D90" s="460"/>
      <c r="E90" s="464"/>
      <c r="F90" s="846"/>
    </row>
    <row r="91" spans="1:6" ht="13" x14ac:dyDescent="0.25">
      <c r="A91" s="453"/>
      <c r="B91" s="311"/>
      <c r="C91" s="458"/>
      <c r="D91" s="460"/>
      <c r="E91" s="473"/>
      <c r="F91" s="840"/>
    </row>
    <row r="92" spans="1:6" x14ac:dyDescent="0.25">
      <c r="A92" s="510"/>
      <c r="B92" s="488"/>
      <c r="C92" s="487"/>
      <c r="D92" s="487"/>
      <c r="E92" s="511"/>
      <c r="F92" s="841"/>
    </row>
    <row r="93" spans="1:6" ht="13" thickBot="1" x14ac:dyDescent="0.3">
      <c r="A93" s="466"/>
      <c r="B93" s="467"/>
      <c r="C93" s="468"/>
      <c r="D93" s="468" t="s">
        <v>119</v>
      </c>
      <c r="E93" s="469"/>
      <c r="F93" s="842">
        <f>SUM(F44:F92)</f>
        <v>0</v>
      </c>
    </row>
    <row r="94" spans="1:6" x14ac:dyDescent="0.25">
      <c r="A94" s="492"/>
      <c r="B94" s="445"/>
      <c r="C94" s="448"/>
      <c r="D94" s="448"/>
      <c r="E94" s="449"/>
      <c r="F94" s="549"/>
    </row>
    <row r="95" spans="1:6" x14ac:dyDescent="0.25">
      <c r="A95" s="492"/>
      <c r="B95" s="445"/>
      <c r="C95" s="448"/>
      <c r="D95" s="448"/>
      <c r="E95" s="449"/>
      <c r="F95" s="549"/>
    </row>
    <row r="96" spans="1:6" ht="13" thickBot="1" x14ac:dyDescent="0.3">
      <c r="A96" s="451"/>
      <c r="B96" s="451"/>
      <c r="C96" s="451"/>
      <c r="D96" s="451"/>
      <c r="E96" s="471"/>
      <c r="F96" s="847"/>
    </row>
    <row r="97" spans="1:6" ht="26.5" thickBot="1" x14ac:dyDescent="0.3">
      <c r="A97" s="800" t="s">
        <v>72</v>
      </c>
      <c r="B97" s="801" t="s">
        <v>73</v>
      </c>
      <c r="C97" s="801" t="s">
        <v>74</v>
      </c>
      <c r="D97" s="801" t="s">
        <v>75</v>
      </c>
      <c r="E97" s="802" t="s">
        <v>1440</v>
      </c>
      <c r="F97" s="803" t="s">
        <v>1441</v>
      </c>
    </row>
    <row r="98" spans="1:6" x14ac:dyDescent="0.25">
      <c r="A98" s="453"/>
      <c r="B98" s="454"/>
      <c r="C98" s="454"/>
      <c r="D98" s="454"/>
      <c r="E98" s="455"/>
      <c r="F98" s="840"/>
    </row>
    <row r="99" spans="1:6" ht="13" x14ac:dyDescent="0.25">
      <c r="A99" s="453"/>
      <c r="B99" s="311" t="s">
        <v>101</v>
      </c>
      <c r="C99" s="458"/>
      <c r="D99" s="458"/>
      <c r="E99" s="464"/>
      <c r="F99" s="840"/>
    </row>
    <row r="100" spans="1:6" ht="13" x14ac:dyDescent="0.25">
      <c r="A100" s="453"/>
      <c r="B100" s="295"/>
      <c r="C100" s="458"/>
      <c r="D100" s="458"/>
      <c r="E100" s="473"/>
      <c r="F100" s="840"/>
    </row>
    <row r="101" spans="1:6" ht="13" x14ac:dyDescent="0.25">
      <c r="A101" s="453"/>
      <c r="B101" s="295" t="s">
        <v>102</v>
      </c>
      <c r="C101" s="458"/>
      <c r="D101" s="458"/>
      <c r="E101" s="473"/>
      <c r="F101" s="840"/>
    </row>
    <row r="102" spans="1:6" x14ac:dyDescent="0.25">
      <c r="A102" s="453"/>
      <c r="B102" s="304"/>
      <c r="C102" s="458"/>
      <c r="D102" s="458"/>
      <c r="E102" s="464"/>
      <c r="F102" s="840"/>
    </row>
    <row r="103" spans="1:6" ht="13" x14ac:dyDescent="0.25">
      <c r="A103" s="453"/>
      <c r="B103" s="295" t="s">
        <v>70</v>
      </c>
      <c r="C103" s="458"/>
      <c r="D103" s="458"/>
      <c r="E103" s="464"/>
      <c r="F103" s="840"/>
    </row>
    <row r="104" spans="1:6" x14ac:dyDescent="0.25">
      <c r="A104" s="453"/>
      <c r="B104" s="454"/>
      <c r="C104" s="458"/>
      <c r="D104" s="458"/>
      <c r="E104" s="464"/>
      <c r="F104" s="840"/>
    </row>
    <row r="105" spans="1:6" ht="37.5" x14ac:dyDescent="0.25">
      <c r="A105" s="453"/>
      <c r="B105" s="304" t="s">
        <v>176</v>
      </c>
      <c r="C105" s="458"/>
      <c r="D105" s="458"/>
      <c r="E105" s="464"/>
      <c r="F105" s="840"/>
    </row>
    <row r="106" spans="1:6" ht="13" x14ac:dyDescent="0.25">
      <c r="A106" s="329"/>
      <c r="B106" s="330"/>
      <c r="C106" s="458"/>
      <c r="D106" s="458"/>
      <c r="E106" s="464"/>
      <c r="F106" s="840"/>
    </row>
    <row r="107" spans="1:6" x14ac:dyDescent="0.25">
      <c r="A107" s="503" t="s">
        <v>137</v>
      </c>
      <c r="B107" s="490" t="s">
        <v>21</v>
      </c>
      <c r="C107" s="458" t="s">
        <v>294</v>
      </c>
      <c r="D107" s="458">
        <v>1</v>
      </c>
      <c r="E107" s="461"/>
      <c r="F107" s="840">
        <f>D107*E107</f>
        <v>0</v>
      </c>
    </row>
    <row r="108" spans="1:6" x14ac:dyDescent="0.25">
      <c r="A108" s="503" t="s">
        <v>27</v>
      </c>
      <c r="B108" s="490" t="s">
        <v>740</v>
      </c>
      <c r="C108" s="458" t="s">
        <v>294</v>
      </c>
      <c r="D108" s="458">
        <v>3</v>
      </c>
      <c r="E108" s="461"/>
      <c r="F108" s="840">
        <f>D108*E108</f>
        <v>0</v>
      </c>
    </row>
    <row r="109" spans="1:6" x14ac:dyDescent="0.25">
      <c r="A109" s="503"/>
      <c r="B109" s="490"/>
      <c r="C109" s="458"/>
      <c r="D109" s="458"/>
      <c r="E109" s="461"/>
      <c r="F109" s="840"/>
    </row>
    <row r="110" spans="1:6" ht="25" x14ac:dyDescent="0.25">
      <c r="A110" s="453"/>
      <c r="B110" s="304" t="s">
        <v>960</v>
      </c>
      <c r="C110" s="458"/>
      <c r="D110" s="458"/>
      <c r="E110" s="461"/>
      <c r="F110" s="840"/>
    </row>
    <row r="111" spans="1:6" ht="13" x14ac:dyDescent="0.25">
      <c r="A111" s="329"/>
      <c r="B111" s="330"/>
      <c r="C111" s="458"/>
      <c r="D111" s="458"/>
      <c r="E111" s="461"/>
      <c r="F111" s="840"/>
    </row>
    <row r="112" spans="1:6" x14ac:dyDescent="0.25">
      <c r="A112" s="503" t="s">
        <v>137</v>
      </c>
      <c r="B112" s="490" t="s">
        <v>21</v>
      </c>
      <c r="C112" s="458" t="s">
        <v>294</v>
      </c>
      <c r="D112" s="458">
        <v>3</v>
      </c>
      <c r="E112" s="461"/>
      <c r="F112" s="840">
        <f>D112*E112</f>
        <v>0</v>
      </c>
    </row>
    <row r="113" spans="1:6" x14ac:dyDescent="0.25">
      <c r="A113" s="503"/>
      <c r="B113" s="490"/>
      <c r="C113" s="458"/>
      <c r="D113" s="458"/>
      <c r="E113" s="461"/>
      <c r="F113" s="840"/>
    </row>
    <row r="114" spans="1:6" ht="13" x14ac:dyDescent="0.25">
      <c r="A114" s="503"/>
      <c r="B114" s="295" t="s">
        <v>71</v>
      </c>
      <c r="C114" s="458"/>
      <c r="D114" s="458"/>
      <c r="E114" s="461"/>
      <c r="F114" s="840"/>
    </row>
    <row r="115" spans="1:6" ht="13" x14ac:dyDescent="0.25">
      <c r="A115" s="453"/>
      <c r="B115" s="311"/>
      <c r="C115" s="458"/>
      <c r="D115" s="458"/>
      <c r="E115" s="461"/>
      <c r="F115" s="840"/>
    </row>
    <row r="116" spans="1:6" ht="37.5" x14ac:dyDescent="0.25">
      <c r="A116" s="453"/>
      <c r="B116" s="304" t="s">
        <v>170</v>
      </c>
      <c r="C116" s="458"/>
      <c r="D116" s="458"/>
      <c r="E116" s="461"/>
      <c r="F116" s="840"/>
    </row>
    <row r="117" spans="1:6" x14ac:dyDescent="0.25">
      <c r="A117" s="453"/>
      <c r="B117" s="463"/>
      <c r="C117" s="458"/>
      <c r="D117" s="458"/>
      <c r="E117" s="461"/>
      <c r="F117" s="840"/>
    </row>
    <row r="118" spans="1:6" x14ac:dyDescent="0.25">
      <c r="A118" s="503" t="s">
        <v>147</v>
      </c>
      <c r="B118" s="490" t="s">
        <v>240</v>
      </c>
      <c r="C118" s="458" t="s">
        <v>294</v>
      </c>
      <c r="D118" s="458">
        <v>1</v>
      </c>
      <c r="E118" s="461"/>
      <c r="F118" s="840">
        <f>D118*E118</f>
        <v>0</v>
      </c>
    </row>
    <row r="119" spans="1:6" x14ac:dyDescent="0.25">
      <c r="A119" s="503"/>
      <c r="B119" s="490"/>
      <c r="C119" s="458"/>
      <c r="D119" s="458"/>
      <c r="E119" s="461"/>
      <c r="F119" s="840"/>
    </row>
    <row r="120" spans="1:6" ht="13" x14ac:dyDescent="0.3">
      <c r="A120" s="453"/>
      <c r="B120" s="362" t="s">
        <v>86</v>
      </c>
      <c r="C120" s="487"/>
      <c r="D120" s="487"/>
      <c r="E120" s="461"/>
      <c r="F120" s="840"/>
    </row>
    <row r="121" spans="1:6" x14ac:dyDescent="0.25">
      <c r="A121" s="453"/>
      <c r="B121" s="488"/>
      <c r="C121" s="487"/>
      <c r="D121" s="487"/>
      <c r="E121" s="461"/>
      <c r="F121" s="840"/>
    </row>
    <row r="122" spans="1:6" ht="50" x14ac:dyDescent="0.25">
      <c r="A122" s="453"/>
      <c r="B122" s="339" t="s">
        <v>234</v>
      </c>
      <c r="C122" s="487"/>
      <c r="D122" s="487"/>
      <c r="E122" s="461"/>
      <c r="F122" s="840"/>
    </row>
    <row r="123" spans="1:6" x14ac:dyDescent="0.25">
      <c r="A123" s="453"/>
      <c r="B123" s="339"/>
      <c r="C123" s="487"/>
      <c r="D123" s="487"/>
      <c r="E123" s="461"/>
      <c r="F123" s="840"/>
    </row>
    <row r="124" spans="1:6" x14ac:dyDescent="0.25">
      <c r="A124" s="453" t="s">
        <v>191</v>
      </c>
      <c r="B124" s="490" t="s">
        <v>740</v>
      </c>
      <c r="C124" s="458" t="s">
        <v>294</v>
      </c>
      <c r="D124" s="458">
        <v>1</v>
      </c>
      <c r="E124" s="461"/>
      <c r="F124" s="840">
        <f>D124*E124</f>
        <v>0</v>
      </c>
    </row>
    <row r="125" spans="1:6" x14ac:dyDescent="0.25">
      <c r="A125" s="453"/>
      <c r="B125" s="490"/>
      <c r="C125" s="458"/>
      <c r="D125" s="458"/>
      <c r="E125" s="461"/>
      <c r="F125" s="840"/>
    </row>
    <row r="126" spans="1:6" ht="50" x14ac:dyDescent="0.25">
      <c r="A126" s="453"/>
      <c r="B126" s="339" t="s">
        <v>773</v>
      </c>
      <c r="C126" s="487"/>
      <c r="D126" s="487"/>
      <c r="E126" s="461"/>
      <c r="F126" s="840"/>
    </row>
    <row r="127" spans="1:6" x14ac:dyDescent="0.25">
      <c r="A127" s="453"/>
      <c r="B127" s="339"/>
      <c r="C127" s="487"/>
      <c r="D127" s="487"/>
      <c r="E127" s="461"/>
      <c r="F127" s="840"/>
    </row>
    <row r="128" spans="1:6" x14ac:dyDescent="0.25">
      <c r="A128" s="453" t="s">
        <v>237</v>
      </c>
      <c r="B128" s="454" t="s">
        <v>247</v>
      </c>
      <c r="C128" s="458" t="s">
        <v>294</v>
      </c>
      <c r="D128" s="458">
        <v>1</v>
      </c>
      <c r="E128" s="461"/>
      <c r="F128" s="840">
        <f>D128*E128</f>
        <v>0</v>
      </c>
    </row>
    <row r="129" spans="1:6" x14ac:dyDescent="0.25">
      <c r="A129" s="453"/>
      <c r="B129" s="490"/>
      <c r="C129" s="458"/>
      <c r="D129" s="458"/>
      <c r="E129" s="461"/>
      <c r="F129" s="840"/>
    </row>
    <row r="130" spans="1:6" ht="13" x14ac:dyDescent="0.25">
      <c r="A130" s="453"/>
      <c r="B130" s="311" t="s">
        <v>163</v>
      </c>
      <c r="C130" s="458"/>
      <c r="D130" s="458"/>
      <c r="E130" s="461"/>
      <c r="F130" s="840"/>
    </row>
    <row r="131" spans="1:6" ht="13" x14ac:dyDescent="0.25">
      <c r="A131" s="453"/>
      <c r="B131" s="311"/>
      <c r="C131" s="458"/>
      <c r="D131" s="458"/>
      <c r="E131" s="461"/>
      <c r="F131" s="840"/>
    </row>
    <row r="132" spans="1:6" ht="25" x14ac:dyDescent="0.25">
      <c r="A132" s="453"/>
      <c r="B132" s="339" t="s">
        <v>0</v>
      </c>
      <c r="C132" s="458"/>
      <c r="D132" s="458"/>
      <c r="E132" s="461"/>
      <c r="F132" s="840"/>
    </row>
    <row r="133" spans="1:6" x14ac:dyDescent="0.25">
      <c r="A133" s="453"/>
      <c r="B133" s="304"/>
      <c r="C133" s="458"/>
      <c r="D133" s="458"/>
      <c r="E133" s="461"/>
      <c r="F133" s="840"/>
    </row>
    <row r="134" spans="1:6" x14ac:dyDescent="0.25">
      <c r="A134" s="453" t="s">
        <v>164</v>
      </c>
      <c r="B134" s="463" t="s">
        <v>21</v>
      </c>
      <c r="C134" s="458" t="s">
        <v>294</v>
      </c>
      <c r="D134" s="458">
        <v>1</v>
      </c>
      <c r="E134" s="461"/>
      <c r="F134" s="840">
        <f>D134*E134</f>
        <v>0</v>
      </c>
    </row>
    <row r="135" spans="1:6" ht="13" thickBot="1" x14ac:dyDescent="0.3">
      <c r="A135" s="466"/>
      <c r="B135" s="467"/>
      <c r="C135" s="468"/>
      <c r="D135" s="468" t="s">
        <v>119</v>
      </c>
      <c r="E135" s="469"/>
      <c r="F135" s="842">
        <f>SUM(F99:F134)</f>
        <v>0</v>
      </c>
    </row>
    <row r="136" spans="1:6" x14ac:dyDescent="0.25">
      <c r="A136" s="492"/>
      <c r="B136" s="445"/>
      <c r="C136" s="448"/>
      <c r="D136" s="448"/>
      <c r="E136" s="449"/>
      <c r="F136" s="549"/>
    </row>
    <row r="137" spans="1:6" x14ac:dyDescent="0.25">
      <c r="A137" s="492"/>
      <c r="B137" s="445"/>
      <c r="C137" s="448"/>
      <c r="D137" s="448"/>
      <c r="E137" s="449"/>
      <c r="F137" s="549"/>
    </row>
    <row r="138" spans="1:6" ht="13" thickBot="1" x14ac:dyDescent="0.3">
      <c r="A138" s="451"/>
      <c r="B138" s="451"/>
      <c r="C138" s="451"/>
      <c r="D138" s="451"/>
      <c r="E138" s="471"/>
      <c r="F138" s="847"/>
    </row>
    <row r="139" spans="1:6" ht="26.5" thickBot="1" x14ac:dyDescent="0.3">
      <c r="A139" s="800" t="s">
        <v>72</v>
      </c>
      <c r="B139" s="801" t="s">
        <v>73</v>
      </c>
      <c r="C139" s="801" t="s">
        <v>74</v>
      </c>
      <c r="D139" s="801" t="s">
        <v>75</v>
      </c>
      <c r="E139" s="802" t="s">
        <v>1440</v>
      </c>
      <c r="F139" s="803" t="s">
        <v>1441</v>
      </c>
    </row>
    <row r="140" spans="1:6" x14ac:dyDescent="0.25">
      <c r="A140" s="453"/>
      <c r="B140" s="454"/>
      <c r="C140" s="454"/>
      <c r="D140" s="454"/>
      <c r="E140" s="455"/>
      <c r="F140" s="840"/>
    </row>
    <row r="141" spans="1:6" ht="13" x14ac:dyDescent="0.25">
      <c r="A141" s="453"/>
      <c r="B141" s="311" t="s">
        <v>134</v>
      </c>
      <c r="C141" s="458"/>
      <c r="D141" s="458"/>
      <c r="E141" s="464"/>
      <c r="F141" s="840"/>
    </row>
    <row r="142" spans="1:6" ht="13" x14ac:dyDescent="0.25">
      <c r="A142" s="453"/>
      <c r="B142" s="311"/>
      <c r="C142" s="458"/>
      <c r="D142" s="458"/>
      <c r="E142" s="464"/>
      <c r="F142" s="840"/>
    </row>
    <row r="143" spans="1:6" ht="50" x14ac:dyDescent="0.25">
      <c r="A143" s="453"/>
      <c r="B143" s="339" t="s">
        <v>728</v>
      </c>
      <c r="C143" s="458"/>
      <c r="D143" s="458"/>
      <c r="E143" s="464"/>
      <c r="F143" s="840"/>
    </row>
    <row r="144" spans="1:6" x14ac:dyDescent="0.25">
      <c r="A144" s="453"/>
      <c r="B144" s="304"/>
      <c r="C144" s="458"/>
      <c r="D144" s="458"/>
      <c r="E144" s="464"/>
      <c r="F144" s="840"/>
    </row>
    <row r="145" spans="1:6" ht="25" x14ac:dyDescent="0.25">
      <c r="A145" s="453" t="s">
        <v>135</v>
      </c>
      <c r="B145" s="463" t="s">
        <v>200</v>
      </c>
      <c r="C145" s="458" t="s">
        <v>294</v>
      </c>
      <c r="D145" s="458">
        <v>1</v>
      </c>
      <c r="E145" s="461"/>
      <c r="F145" s="840">
        <f t="shared" ref="F145:F165" si="1">D145*E145</f>
        <v>0</v>
      </c>
    </row>
    <row r="146" spans="1:6" ht="25" x14ac:dyDescent="0.25">
      <c r="A146" s="453" t="s">
        <v>136</v>
      </c>
      <c r="B146" s="463" t="s">
        <v>961</v>
      </c>
      <c r="C146" s="458" t="s">
        <v>294</v>
      </c>
      <c r="D146" s="458">
        <v>1</v>
      </c>
      <c r="E146" s="461"/>
      <c r="F146" s="840">
        <f t="shared" si="1"/>
        <v>0</v>
      </c>
    </row>
    <row r="147" spans="1:6" x14ac:dyDescent="0.25">
      <c r="A147" s="453"/>
      <c r="B147" s="454"/>
      <c r="C147" s="454"/>
      <c r="D147" s="454"/>
      <c r="E147" s="461"/>
      <c r="F147" s="840"/>
    </row>
    <row r="148" spans="1:6" ht="50" x14ac:dyDescent="0.25">
      <c r="A148" s="453"/>
      <c r="B148" s="339" t="s">
        <v>201</v>
      </c>
      <c r="C148" s="458"/>
      <c r="D148" s="458"/>
      <c r="E148" s="461"/>
      <c r="F148" s="840"/>
    </row>
    <row r="149" spans="1:6" x14ac:dyDescent="0.25">
      <c r="A149" s="453"/>
      <c r="B149" s="304"/>
      <c r="C149" s="458"/>
      <c r="D149" s="458"/>
      <c r="E149" s="461"/>
      <c r="F149" s="840"/>
    </row>
    <row r="150" spans="1:6" ht="25" x14ac:dyDescent="0.25">
      <c r="A150" s="453" t="s">
        <v>62</v>
      </c>
      <c r="B150" s="463" t="s">
        <v>200</v>
      </c>
      <c r="C150" s="458" t="s">
        <v>294</v>
      </c>
      <c r="D150" s="458">
        <v>1</v>
      </c>
      <c r="E150" s="461"/>
      <c r="F150" s="840">
        <f t="shared" si="1"/>
        <v>0</v>
      </c>
    </row>
    <row r="151" spans="1:6" ht="25" x14ac:dyDescent="0.25">
      <c r="A151" s="453" t="s">
        <v>63</v>
      </c>
      <c r="B151" s="463" t="s">
        <v>729</v>
      </c>
      <c r="C151" s="458" t="s">
        <v>294</v>
      </c>
      <c r="D151" s="458">
        <v>1</v>
      </c>
      <c r="E151" s="461"/>
      <c r="F151" s="840">
        <f t="shared" si="1"/>
        <v>0</v>
      </c>
    </row>
    <row r="152" spans="1:6" ht="25" x14ac:dyDescent="0.25">
      <c r="A152" s="453" t="s">
        <v>64</v>
      </c>
      <c r="B152" s="463" t="s">
        <v>962</v>
      </c>
      <c r="C152" s="458" t="s">
        <v>294</v>
      </c>
      <c r="D152" s="458">
        <v>3</v>
      </c>
      <c r="E152" s="461"/>
      <c r="F152" s="840">
        <f t="shared" si="1"/>
        <v>0</v>
      </c>
    </row>
    <row r="153" spans="1:6" ht="25" x14ac:dyDescent="0.25">
      <c r="A153" s="453" t="s">
        <v>963</v>
      </c>
      <c r="B153" s="463" t="s">
        <v>964</v>
      </c>
      <c r="C153" s="458" t="s">
        <v>294</v>
      </c>
      <c r="D153" s="458">
        <v>3</v>
      </c>
      <c r="E153" s="461"/>
      <c r="F153" s="840">
        <f t="shared" si="1"/>
        <v>0</v>
      </c>
    </row>
    <row r="154" spans="1:6" x14ac:dyDescent="0.25">
      <c r="A154" s="453"/>
      <c r="B154" s="463"/>
      <c r="C154" s="458"/>
      <c r="D154" s="458"/>
      <c r="E154" s="461"/>
      <c r="F154" s="840"/>
    </row>
    <row r="155" spans="1:6" ht="50" x14ac:dyDescent="0.25">
      <c r="A155" s="453"/>
      <c r="B155" s="339" t="s">
        <v>959</v>
      </c>
      <c r="C155" s="458"/>
      <c r="D155" s="458"/>
      <c r="E155" s="461"/>
      <c r="F155" s="840"/>
    </row>
    <row r="156" spans="1:6" x14ac:dyDescent="0.25">
      <c r="A156" s="453"/>
      <c r="B156" s="304"/>
      <c r="C156" s="458"/>
      <c r="D156" s="458"/>
      <c r="E156" s="461"/>
      <c r="F156" s="840"/>
    </row>
    <row r="157" spans="1:6" ht="25" x14ac:dyDescent="0.25">
      <c r="A157" s="453" t="s">
        <v>965</v>
      </c>
      <c r="B157" s="463" t="s">
        <v>200</v>
      </c>
      <c r="C157" s="458" t="s">
        <v>294</v>
      </c>
      <c r="D157" s="458">
        <v>1</v>
      </c>
      <c r="E157" s="461"/>
      <c r="F157" s="840">
        <f t="shared" si="1"/>
        <v>0</v>
      </c>
    </row>
    <row r="158" spans="1:6" ht="25" x14ac:dyDescent="0.25">
      <c r="A158" s="453" t="s">
        <v>966</v>
      </c>
      <c r="B158" s="463" t="s">
        <v>730</v>
      </c>
      <c r="C158" s="458" t="s">
        <v>294</v>
      </c>
      <c r="D158" s="458">
        <v>4</v>
      </c>
      <c r="E158" s="461"/>
      <c r="F158" s="840">
        <f t="shared" si="1"/>
        <v>0</v>
      </c>
    </row>
    <row r="159" spans="1:6" x14ac:dyDescent="0.25">
      <c r="A159" s="453"/>
      <c r="B159" s="463"/>
      <c r="C159" s="458"/>
      <c r="D159" s="458"/>
      <c r="E159" s="461"/>
      <c r="F159" s="840"/>
    </row>
    <row r="160" spans="1:6" ht="13" x14ac:dyDescent="0.25">
      <c r="A160" s="453"/>
      <c r="B160" s="295" t="s">
        <v>76</v>
      </c>
      <c r="C160" s="458"/>
      <c r="D160" s="458"/>
      <c r="E160" s="461"/>
      <c r="F160" s="840"/>
    </row>
    <row r="161" spans="1:6" x14ac:dyDescent="0.25">
      <c r="A161" s="453"/>
      <c r="B161" s="304"/>
      <c r="C161" s="458"/>
      <c r="D161" s="458"/>
      <c r="E161" s="461"/>
      <c r="F161" s="840"/>
    </row>
    <row r="162" spans="1:6" ht="50" x14ac:dyDescent="0.25">
      <c r="A162" s="453"/>
      <c r="B162" s="339" t="s">
        <v>65</v>
      </c>
      <c r="C162" s="458"/>
      <c r="D162" s="458"/>
      <c r="E162" s="461"/>
      <c r="F162" s="840"/>
    </row>
    <row r="163" spans="1:6" x14ac:dyDescent="0.25">
      <c r="A163" s="453"/>
      <c r="B163" s="454"/>
      <c r="C163" s="458"/>
      <c r="D163" s="458"/>
      <c r="E163" s="461"/>
      <c r="F163" s="840"/>
    </row>
    <row r="164" spans="1:6" x14ac:dyDescent="0.25">
      <c r="A164" s="453" t="s">
        <v>165</v>
      </c>
      <c r="B164" s="454" t="s">
        <v>21</v>
      </c>
      <c r="C164" s="458" t="s">
        <v>294</v>
      </c>
      <c r="D164" s="458">
        <v>1</v>
      </c>
      <c r="E164" s="461"/>
      <c r="F164" s="840">
        <f t="shared" si="1"/>
        <v>0</v>
      </c>
    </row>
    <row r="165" spans="1:6" x14ac:dyDescent="0.25">
      <c r="A165" s="453" t="s">
        <v>1</v>
      </c>
      <c r="B165" s="454" t="s">
        <v>740</v>
      </c>
      <c r="C165" s="458" t="s">
        <v>294</v>
      </c>
      <c r="D165" s="458">
        <v>1</v>
      </c>
      <c r="E165" s="461"/>
      <c r="F165" s="840">
        <f t="shared" si="1"/>
        <v>0</v>
      </c>
    </row>
    <row r="166" spans="1:6" x14ac:dyDescent="0.25">
      <c r="A166" s="453"/>
      <c r="B166" s="454"/>
      <c r="C166" s="458"/>
      <c r="D166" s="458"/>
      <c r="E166" s="464"/>
      <c r="F166" s="866"/>
    </row>
    <row r="167" spans="1:6" x14ac:dyDescent="0.25">
      <c r="A167" s="453"/>
      <c r="B167" s="339"/>
      <c r="C167" s="458"/>
      <c r="D167" s="458"/>
      <c r="E167" s="464"/>
      <c r="F167" s="840"/>
    </row>
    <row r="168" spans="1:6" x14ac:dyDescent="0.25">
      <c r="A168" s="453"/>
      <c r="B168" s="454"/>
      <c r="C168" s="458"/>
      <c r="D168" s="458"/>
      <c r="E168" s="464"/>
      <c r="F168" s="840"/>
    </row>
    <row r="169" spans="1:6" x14ac:dyDescent="0.25">
      <c r="A169" s="453"/>
      <c r="B169" s="454"/>
      <c r="C169" s="458"/>
      <c r="D169" s="458"/>
      <c r="E169" s="464"/>
      <c r="F169" s="848"/>
    </row>
    <row r="170" spans="1:6" x14ac:dyDescent="0.25">
      <c r="A170" s="453"/>
      <c r="B170" s="454"/>
      <c r="C170" s="458"/>
      <c r="D170" s="458"/>
      <c r="E170" s="464"/>
      <c r="F170" s="848"/>
    </row>
    <row r="171" spans="1:6" x14ac:dyDescent="0.25">
      <c r="A171" s="453"/>
      <c r="B171" s="454"/>
      <c r="C171" s="458"/>
      <c r="D171" s="458"/>
      <c r="E171" s="464"/>
      <c r="F171" s="848"/>
    </row>
    <row r="172" spans="1:6" x14ac:dyDescent="0.25">
      <c r="A172" s="453"/>
      <c r="B172" s="454"/>
      <c r="C172" s="458"/>
      <c r="D172" s="458"/>
      <c r="E172" s="464"/>
      <c r="F172" s="866"/>
    </row>
    <row r="173" spans="1:6" x14ac:dyDescent="0.25">
      <c r="A173" s="453"/>
      <c r="B173" s="339"/>
      <c r="C173" s="487"/>
      <c r="D173" s="487"/>
      <c r="E173" s="464"/>
      <c r="F173" s="848"/>
    </row>
    <row r="174" spans="1:6" x14ac:dyDescent="0.25">
      <c r="A174" s="453"/>
      <c r="B174" s="372"/>
      <c r="C174" s="458"/>
      <c r="D174" s="458"/>
      <c r="E174" s="513"/>
      <c r="F174" s="840"/>
    </row>
    <row r="175" spans="1:6" x14ac:dyDescent="0.25">
      <c r="A175" s="453"/>
      <c r="B175" s="304"/>
      <c r="C175" s="458"/>
      <c r="D175" s="458"/>
      <c r="E175" s="513"/>
      <c r="F175" s="840"/>
    </row>
    <row r="176" spans="1:6" x14ac:dyDescent="0.25">
      <c r="A176" s="453"/>
      <c r="B176" s="454"/>
      <c r="C176" s="458"/>
      <c r="D176" s="458"/>
      <c r="E176" s="464"/>
      <c r="F176" s="846"/>
    </row>
    <row r="177" spans="1:6" s="1" customFormat="1" x14ac:dyDescent="0.25">
      <c r="A177" s="453"/>
      <c r="B177" s="454"/>
      <c r="C177" s="458"/>
      <c r="D177" s="485"/>
      <c r="E177" s="464"/>
      <c r="F177" s="849"/>
    </row>
    <row r="178" spans="1:6" s="1" customFormat="1" x14ac:dyDescent="0.25">
      <c r="A178" s="453"/>
      <c r="B178" s="454"/>
      <c r="C178" s="458"/>
      <c r="D178" s="485"/>
      <c r="E178" s="464"/>
      <c r="F178" s="849"/>
    </row>
    <row r="179" spans="1:6" s="1" customFormat="1" ht="13" thickBot="1" x14ac:dyDescent="0.3">
      <c r="A179" s="466"/>
      <c r="B179" s="467"/>
      <c r="C179" s="468"/>
      <c r="D179" s="468" t="s">
        <v>119</v>
      </c>
      <c r="E179" s="469"/>
      <c r="F179" s="842">
        <f>SUM(F141:F178)</f>
        <v>0</v>
      </c>
    </row>
    <row r="180" spans="1:6" s="1" customFormat="1" ht="13" thickBot="1" x14ac:dyDescent="0.3">
      <c r="A180" s="492"/>
      <c r="B180" s="445"/>
      <c r="C180" s="448"/>
      <c r="D180" s="448"/>
      <c r="E180" s="449"/>
      <c r="F180" s="549"/>
    </row>
    <row r="181" spans="1:6" s="1" customFormat="1" ht="26.5" thickBot="1" x14ac:dyDescent="0.25">
      <c r="A181" s="800" t="s">
        <v>72</v>
      </c>
      <c r="B181" s="801" t="s">
        <v>73</v>
      </c>
      <c r="C181" s="801" t="s">
        <v>74</v>
      </c>
      <c r="D181" s="801" t="s">
        <v>75</v>
      </c>
      <c r="E181" s="802" t="s">
        <v>1440</v>
      </c>
      <c r="F181" s="803" t="s">
        <v>1441</v>
      </c>
    </row>
    <row r="182" spans="1:6" s="1" customFormat="1" ht="13" x14ac:dyDescent="0.3">
      <c r="A182" s="306"/>
      <c r="B182" s="307"/>
      <c r="C182" s="307"/>
      <c r="D182" s="307"/>
      <c r="E182" s="499"/>
      <c r="F182" s="845"/>
    </row>
    <row r="183" spans="1:6" s="1" customFormat="1" ht="26" x14ac:dyDescent="0.2">
      <c r="A183" s="453"/>
      <c r="B183" s="311" t="s">
        <v>104</v>
      </c>
      <c r="C183" s="458"/>
      <c r="D183" s="485"/>
      <c r="E183" s="464"/>
      <c r="F183" s="855"/>
    </row>
    <row r="184" spans="1:6" s="1" customFormat="1" x14ac:dyDescent="0.2">
      <c r="A184" s="453"/>
      <c r="B184" s="454"/>
      <c r="C184" s="458"/>
      <c r="D184" s="485"/>
      <c r="E184" s="464"/>
      <c r="F184" s="855"/>
    </row>
    <row r="185" spans="1:6" s="1" customFormat="1" ht="37.5" x14ac:dyDescent="0.2">
      <c r="A185" s="453"/>
      <c r="B185" s="304" t="s">
        <v>1395</v>
      </c>
      <c r="C185" s="458"/>
      <c r="D185" s="485"/>
      <c r="E185" s="464"/>
      <c r="F185" s="855"/>
    </row>
    <row r="186" spans="1:6" s="1" customFormat="1" x14ac:dyDescent="0.25">
      <c r="A186" s="453"/>
      <c r="B186" s="454"/>
      <c r="C186" s="458"/>
      <c r="D186" s="485"/>
      <c r="E186" s="464"/>
      <c r="F186" s="849"/>
    </row>
    <row r="187" spans="1:6" s="1" customFormat="1" x14ac:dyDescent="0.2">
      <c r="A187" s="453" t="s">
        <v>956</v>
      </c>
      <c r="B187" s="454" t="s">
        <v>82</v>
      </c>
      <c r="C187" s="458" t="s">
        <v>294</v>
      </c>
      <c r="D187" s="485">
        <v>1</v>
      </c>
      <c r="E187" s="461"/>
      <c r="F187" s="840">
        <f>D187*E187</f>
        <v>0</v>
      </c>
    </row>
    <row r="188" spans="1:6" s="1" customFormat="1" x14ac:dyDescent="0.2">
      <c r="A188" s="453"/>
      <c r="B188" s="454"/>
      <c r="C188" s="458"/>
      <c r="D188" s="485"/>
      <c r="E188" s="461"/>
      <c r="F188" s="840"/>
    </row>
    <row r="189" spans="1:6" s="1" customFormat="1" ht="13" x14ac:dyDescent="0.2">
      <c r="A189" s="453"/>
      <c r="B189" s="295" t="s">
        <v>105</v>
      </c>
      <c r="C189" s="458"/>
      <c r="D189" s="485"/>
      <c r="E189" s="461"/>
      <c r="F189" s="840"/>
    </row>
    <row r="190" spans="1:6" s="1" customFormat="1" x14ac:dyDescent="0.2">
      <c r="A190" s="453"/>
      <c r="B190" s="454"/>
      <c r="C190" s="458"/>
      <c r="D190" s="485"/>
      <c r="E190" s="461"/>
      <c r="F190" s="840"/>
    </row>
    <row r="191" spans="1:6" s="1" customFormat="1" ht="37.5" x14ac:dyDescent="0.2">
      <c r="A191" s="453"/>
      <c r="B191" s="304" t="s">
        <v>30</v>
      </c>
      <c r="C191" s="458"/>
      <c r="D191" s="485"/>
      <c r="E191" s="461"/>
      <c r="F191" s="840"/>
    </row>
    <row r="192" spans="1:6" s="1" customFormat="1" x14ac:dyDescent="0.2">
      <c r="A192" s="453"/>
      <c r="B192" s="454"/>
      <c r="C192" s="458"/>
      <c r="D192" s="458"/>
      <c r="E192" s="461"/>
      <c r="F192" s="840"/>
    </row>
    <row r="193" spans="1:6" s="1" customFormat="1" x14ac:dyDescent="0.2">
      <c r="A193" s="453" t="s">
        <v>31</v>
      </c>
      <c r="B193" s="454" t="s">
        <v>882</v>
      </c>
      <c r="C193" s="458" t="s">
        <v>294</v>
      </c>
      <c r="D193" s="485">
        <v>1</v>
      </c>
      <c r="E193" s="461"/>
      <c r="F193" s="840">
        <f>D193*E193</f>
        <v>0</v>
      </c>
    </row>
    <row r="194" spans="1:6" s="1" customFormat="1" x14ac:dyDescent="0.2">
      <c r="A194" s="453"/>
      <c r="B194" s="454"/>
      <c r="C194" s="458"/>
      <c r="D194" s="485"/>
      <c r="E194" s="461"/>
      <c r="F194" s="840"/>
    </row>
    <row r="195" spans="1:6" s="1" customFormat="1" ht="37.5" x14ac:dyDescent="0.2">
      <c r="A195" s="453"/>
      <c r="B195" s="304" t="s">
        <v>1396</v>
      </c>
      <c r="C195" s="458"/>
      <c r="D195" s="485"/>
      <c r="E195" s="461"/>
      <c r="F195" s="840"/>
    </row>
    <row r="196" spans="1:6" s="1" customFormat="1" ht="13" x14ac:dyDescent="0.3">
      <c r="A196" s="453"/>
      <c r="B196" s="307"/>
      <c r="C196" s="458"/>
      <c r="D196" s="485"/>
      <c r="E196" s="461"/>
      <c r="F196" s="840"/>
    </row>
    <row r="197" spans="1:6" s="1" customFormat="1" x14ac:dyDescent="0.2">
      <c r="A197" s="453" t="s">
        <v>657</v>
      </c>
      <c r="B197" s="454" t="s">
        <v>82</v>
      </c>
      <c r="C197" s="458" t="s">
        <v>294</v>
      </c>
      <c r="D197" s="485">
        <v>1</v>
      </c>
      <c r="E197" s="461"/>
      <c r="F197" s="840">
        <f>D197*E197</f>
        <v>0</v>
      </c>
    </row>
    <row r="198" spans="1:6" s="1" customFormat="1" ht="13" x14ac:dyDescent="0.3">
      <c r="A198" s="306"/>
      <c r="B198" s="307"/>
      <c r="C198" s="307"/>
      <c r="D198" s="307"/>
      <c r="E198" s="461"/>
      <c r="F198" s="840"/>
    </row>
    <row r="199" spans="1:6" s="1" customFormat="1" ht="13" x14ac:dyDescent="0.2">
      <c r="A199" s="453"/>
      <c r="B199" s="311" t="s">
        <v>161</v>
      </c>
      <c r="C199" s="458"/>
      <c r="D199" s="485"/>
      <c r="E199" s="461"/>
      <c r="F199" s="840"/>
    </row>
    <row r="200" spans="1:6" s="1" customFormat="1" x14ac:dyDescent="0.2">
      <c r="A200" s="453"/>
      <c r="B200" s="454"/>
      <c r="C200" s="458"/>
      <c r="D200" s="485"/>
      <c r="E200" s="461"/>
      <c r="F200" s="840"/>
    </row>
    <row r="201" spans="1:6" s="1" customFormat="1" ht="50" x14ac:dyDescent="0.2">
      <c r="A201" s="453" t="s">
        <v>34</v>
      </c>
      <c r="B201" s="304" t="s">
        <v>1397</v>
      </c>
      <c r="C201" s="458" t="s">
        <v>66</v>
      </c>
      <c r="D201" s="485">
        <v>60</v>
      </c>
      <c r="E201" s="461"/>
      <c r="F201" s="840">
        <f>D201*E201</f>
        <v>0</v>
      </c>
    </row>
    <row r="202" spans="1:6" s="1" customFormat="1" x14ac:dyDescent="0.2">
      <c r="A202" s="453"/>
      <c r="B202" s="454"/>
      <c r="C202" s="454"/>
      <c r="D202" s="485"/>
      <c r="E202" s="461"/>
      <c r="F202" s="840"/>
    </row>
    <row r="203" spans="1:6" s="1" customFormat="1" ht="13" x14ac:dyDescent="0.2">
      <c r="A203" s="453"/>
      <c r="B203" s="311" t="s">
        <v>138</v>
      </c>
      <c r="C203" s="454"/>
      <c r="D203" s="485"/>
      <c r="E203" s="461"/>
      <c r="F203" s="840"/>
    </row>
    <row r="204" spans="1:6" s="1" customFormat="1" ht="13" x14ac:dyDescent="0.2">
      <c r="A204" s="453"/>
      <c r="B204" s="311"/>
      <c r="C204" s="454"/>
      <c r="D204" s="485"/>
      <c r="E204" s="461"/>
      <c r="F204" s="840"/>
    </row>
    <row r="205" spans="1:6" s="1" customFormat="1" ht="37.5" x14ac:dyDescent="0.2">
      <c r="A205" s="453"/>
      <c r="B205" s="304" t="s">
        <v>1513</v>
      </c>
      <c r="C205" s="454"/>
      <c r="D205" s="485"/>
      <c r="E205" s="461"/>
      <c r="F205" s="840"/>
    </row>
    <row r="206" spans="1:6" s="1" customFormat="1" x14ac:dyDescent="0.2">
      <c r="A206" s="453"/>
      <c r="B206" s="454"/>
      <c r="C206" s="454"/>
      <c r="D206" s="485"/>
      <c r="E206" s="461"/>
      <c r="F206" s="840"/>
    </row>
    <row r="207" spans="1:6" s="1" customFormat="1" x14ac:dyDescent="0.2">
      <c r="A207" s="453" t="s">
        <v>35</v>
      </c>
      <c r="B207" s="463" t="s">
        <v>880</v>
      </c>
      <c r="C207" s="458" t="s">
        <v>294</v>
      </c>
      <c r="D207" s="458">
        <v>1</v>
      </c>
      <c r="E207" s="461"/>
      <c r="F207" s="840">
        <f>D207*E207</f>
        <v>0</v>
      </c>
    </row>
    <row r="208" spans="1:6" s="1" customFormat="1" x14ac:dyDescent="0.2">
      <c r="A208" s="453"/>
      <c r="B208" s="454"/>
      <c r="C208" s="458"/>
      <c r="D208" s="458"/>
      <c r="E208" s="464"/>
      <c r="F208" s="840"/>
    </row>
    <row r="209" spans="1:6" s="1" customFormat="1" x14ac:dyDescent="0.25">
      <c r="A209" s="453"/>
      <c r="B209" s="454"/>
      <c r="C209" s="458"/>
      <c r="D209" s="485"/>
      <c r="E209" s="464"/>
      <c r="F209" s="849"/>
    </row>
    <row r="210" spans="1:6" s="1" customFormat="1" ht="13" x14ac:dyDescent="0.2">
      <c r="A210" s="453"/>
      <c r="B210" s="311"/>
      <c r="C210" s="458"/>
      <c r="D210" s="458"/>
      <c r="E210" s="473"/>
      <c r="F210" s="840"/>
    </row>
    <row r="211" spans="1:6" s="1" customFormat="1" ht="13" x14ac:dyDescent="0.2">
      <c r="A211" s="453"/>
      <c r="B211" s="311"/>
      <c r="C211" s="458"/>
      <c r="D211" s="458"/>
      <c r="E211" s="473"/>
      <c r="F211" s="840"/>
    </row>
    <row r="212" spans="1:6" s="1" customFormat="1" ht="13" x14ac:dyDescent="0.2">
      <c r="A212" s="453"/>
      <c r="B212" s="378"/>
      <c r="C212" s="458"/>
      <c r="D212" s="458"/>
      <c r="E212" s="473"/>
      <c r="F212" s="840"/>
    </row>
    <row r="213" spans="1:6" s="1" customFormat="1" ht="13" x14ac:dyDescent="0.2">
      <c r="A213" s="453"/>
      <c r="B213" s="378"/>
      <c r="C213" s="458"/>
      <c r="D213" s="458"/>
      <c r="E213" s="473"/>
      <c r="F213" s="840"/>
    </row>
    <row r="214" spans="1:6" s="1" customFormat="1" x14ac:dyDescent="0.2">
      <c r="A214" s="453"/>
      <c r="B214" s="490"/>
      <c r="C214" s="458"/>
      <c r="D214" s="458"/>
      <c r="E214" s="464"/>
      <c r="F214" s="840"/>
    </row>
    <row r="215" spans="1:6" s="1" customFormat="1" ht="13" x14ac:dyDescent="0.2">
      <c r="A215" s="453"/>
      <c r="B215" s="311"/>
      <c r="C215" s="458"/>
      <c r="D215" s="458"/>
      <c r="E215" s="473"/>
      <c r="F215" s="840"/>
    </row>
    <row r="216" spans="1:6" s="1" customFormat="1" x14ac:dyDescent="0.2">
      <c r="A216" s="453"/>
      <c r="B216" s="490"/>
      <c r="C216" s="458"/>
      <c r="D216" s="458"/>
      <c r="E216" s="464"/>
      <c r="F216" s="840"/>
    </row>
    <row r="217" spans="1:6" s="1" customFormat="1" x14ac:dyDescent="0.2">
      <c r="A217" s="453"/>
      <c r="B217" s="490"/>
      <c r="C217" s="458"/>
      <c r="D217" s="458"/>
      <c r="E217" s="464"/>
      <c r="F217" s="840"/>
    </row>
    <row r="218" spans="1:6" s="1" customFormat="1" ht="13" x14ac:dyDescent="0.2">
      <c r="A218" s="453"/>
      <c r="B218" s="311"/>
      <c r="C218" s="458"/>
      <c r="D218" s="458"/>
      <c r="E218" s="473"/>
      <c r="F218" s="840"/>
    </row>
    <row r="219" spans="1:6" s="1" customFormat="1" x14ac:dyDescent="0.2">
      <c r="A219" s="453"/>
      <c r="B219" s="454"/>
      <c r="C219" s="458"/>
      <c r="D219" s="458"/>
      <c r="E219" s="464"/>
      <c r="F219" s="840"/>
    </row>
    <row r="220" spans="1:6" s="1" customFormat="1" x14ac:dyDescent="0.25">
      <c r="A220" s="453"/>
      <c r="B220" s="454"/>
      <c r="C220" s="458"/>
      <c r="D220" s="485"/>
      <c r="E220" s="464"/>
      <c r="F220" s="849"/>
    </row>
    <row r="221" spans="1:6" s="1" customFormat="1" x14ac:dyDescent="0.25">
      <c r="A221" s="453"/>
      <c r="B221" s="454"/>
      <c r="C221" s="458"/>
      <c r="D221" s="485"/>
      <c r="E221" s="464"/>
      <c r="F221" s="849"/>
    </row>
    <row r="222" spans="1:6" s="1" customFormat="1" x14ac:dyDescent="0.25">
      <c r="A222" s="453"/>
      <c r="B222" s="454"/>
      <c r="C222" s="458"/>
      <c r="D222" s="485"/>
      <c r="E222" s="464"/>
      <c r="F222" s="849"/>
    </row>
    <row r="223" spans="1:6" s="1" customFormat="1" x14ac:dyDescent="0.25">
      <c r="A223" s="453"/>
      <c r="B223" s="454"/>
      <c r="C223" s="458"/>
      <c r="D223" s="485"/>
      <c r="E223" s="464"/>
      <c r="F223" s="849"/>
    </row>
    <row r="224" spans="1:6" s="1" customFormat="1" x14ac:dyDescent="0.25">
      <c r="A224" s="510"/>
      <c r="B224" s="488"/>
      <c r="C224" s="487"/>
      <c r="D224" s="487"/>
      <c r="E224" s="511"/>
      <c r="F224" s="841"/>
    </row>
    <row r="225" spans="1:6" s="1" customFormat="1" ht="13" thickBot="1" x14ac:dyDescent="0.3">
      <c r="A225" s="466"/>
      <c r="B225" s="467"/>
      <c r="C225" s="468"/>
      <c r="D225" s="468" t="s">
        <v>119</v>
      </c>
      <c r="E225" s="469"/>
      <c r="F225" s="842">
        <f>SUM(F183:F224)</f>
        <v>0</v>
      </c>
    </row>
    <row r="226" spans="1:6" s="1" customFormat="1" x14ac:dyDescent="0.25">
      <c r="A226" s="474"/>
      <c r="B226" s="445"/>
      <c r="C226" s="448"/>
      <c r="D226" s="448"/>
      <c r="E226" s="475"/>
      <c r="F226" s="843"/>
    </row>
    <row r="227" spans="1:6" s="1" customFormat="1" x14ac:dyDescent="0.25">
      <c r="A227" s="474"/>
      <c r="B227" s="445"/>
      <c r="C227" s="448"/>
      <c r="D227" s="448"/>
      <c r="E227" s="475"/>
      <c r="F227" s="843"/>
    </row>
    <row r="228" spans="1:6" s="1" customFormat="1" ht="13" thickBot="1" x14ac:dyDescent="0.3">
      <c r="A228" s="492"/>
      <c r="B228" s="445"/>
      <c r="C228" s="448"/>
      <c r="D228" s="448"/>
      <c r="E228" s="449"/>
      <c r="F228" s="549"/>
    </row>
    <row r="229" spans="1:6" s="1" customFormat="1" ht="26.5" thickBot="1" x14ac:dyDescent="0.25">
      <c r="A229" s="800" t="s">
        <v>72</v>
      </c>
      <c r="B229" s="801" t="s">
        <v>73</v>
      </c>
      <c r="C229" s="801" t="s">
        <v>74</v>
      </c>
      <c r="D229" s="801" t="s">
        <v>75</v>
      </c>
      <c r="E229" s="802" t="s">
        <v>1440</v>
      </c>
      <c r="F229" s="803" t="s">
        <v>1441</v>
      </c>
    </row>
    <row r="230" spans="1:6" s="1" customFormat="1" ht="13" x14ac:dyDescent="0.3">
      <c r="A230" s="306"/>
      <c r="B230" s="307"/>
      <c r="C230" s="307"/>
      <c r="D230" s="307"/>
      <c r="E230" s="499"/>
      <c r="F230" s="845"/>
    </row>
    <row r="231" spans="1:6" s="1" customFormat="1" ht="13" x14ac:dyDescent="0.2">
      <c r="A231" s="453"/>
      <c r="B231" s="311" t="s">
        <v>731</v>
      </c>
      <c r="C231" s="458"/>
      <c r="D231" s="458"/>
      <c r="E231" s="473"/>
      <c r="F231" s="840"/>
    </row>
    <row r="232" spans="1:6" s="1" customFormat="1" ht="13" x14ac:dyDescent="0.2">
      <c r="A232" s="453"/>
      <c r="B232" s="311"/>
      <c r="C232" s="458"/>
      <c r="D232" s="458"/>
      <c r="E232" s="473"/>
      <c r="F232" s="840"/>
    </row>
    <row r="233" spans="1:6" s="1" customFormat="1" ht="136.5" customHeight="1" x14ac:dyDescent="0.2">
      <c r="A233" s="453" t="s">
        <v>1409</v>
      </c>
      <c r="B233" s="490" t="s">
        <v>1691</v>
      </c>
      <c r="C233" s="458" t="s">
        <v>67</v>
      </c>
      <c r="D233" s="458">
        <v>1</v>
      </c>
      <c r="E233" s="461"/>
      <c r="F233" s="840">
        <f t="shared" ref="F233:F239" si="2">D233*E233</f>
        <v>0</v>
      </c>
    </row>
    <row r="234" spans="1:6" s="1" customFormat="1" ht="13" x14ac:dyDescent="0.2">
      <c r="A234" s="453"/>
      <c r="B234" s="311"/>
      <c r="C234" s="458"/>
      <c r="D234" s="458"/>
      <c r="E234" s="461"/>
      <c r="F234" s="840"/>
    </row>
    <row r="235" spans="1:6" s="1" customFormat="1" ht="75" x14ac:dyDescent="0.2">
      <c r="A235" s="453" t="s">
        <v>1410</v>
      </c>
      <c r="B235" s="454" t="s">
        <v>1768</v>
      </c>
      <c r="C235" s="458" t="s">
        <v>67</v>
      </c>
      <c r="D235" s="458">
        <v>1</v>
      </c>
      <c r="E235" s="461"/>
      <c r="F235" s="840">
        <f>D235*E235</f>
        <v>0</v>
      </c>
    </row>
    <row r="236" spans="1:6" s="1" customFormat="1" x14ac:dyDescent="0.2">
      <c r="A236" s="453"/>
      <c r="B236" s="490"/>
      <c r="C236" s="458"/>
      <c r="D236" s="458"/>
      <c r="E236" s="461"/>
      <c r="F236" s="840"/>
    </row>
    <row r="237" spans="1:6" s="1" customFormat="1" ht="50" x14ac:dyDescent="0.2">
      <c r="A237" s="453" t="s">
        <v>1411</v>
      </c>
      <c r="B237" s="490" t="s">
        <v>967</v>
      </c>
      <c r="C237" s="458" t="s">
        <v>67</v>
      </c>
      <c r="D237" s="458">
        <v>1</v>
      </c>
      <c r="E237" s="461"/>
      <c r="F237" s="840">
        <f t="shared" si="2"/>
        <v>0</v>
      </c>
    </row>
    <row r="238" spans="1:6" s="1" customFormat="1" ht="13" x14ac:dyDescent="0.2">
      <c r="A238" s="453"/>
      <c r="B238" s="311"/>
      <c r="C238" s="458"/>
      <c r="D238" s="458"/>
      <c r="E238" s="461"/>
      <c r="F238" s="840"/>
    </row>
    <row r="239" spans="1:6" s="1" customFormat="1" ht="62.5" x14ac:dyDescent="0.2">
      <c r="A239" s="453" t="s">
        <v>1412</v>
      </c>
      <c r="B239" s="490" t="s">
        <v>1413</v>
      </c>
      <c r="C239" s="458" t="s">
        <v>67</v>
      </c>
      <c r="D239" s="458">
        <v>1</v>
      </c>
      <c r="E239" s="461"/>
      <c r="F239" s="840">
        <f t="shared" si="2"/>
        <v>0</v>
      </c>
    </row>
    <row r="240" spans="1:6" s="1" customFormat="1" ht="13" x14ac:dyDescent="0.2">
      <c r="A240" s="453"/>
      <c r="B240" s="311"/>
      <c r="C240" s="458"/>
      <c r="D240" s="458"/>
      <c r="E240" s="473"/>
      <c r="F240" s="840"/>
    </row>
    <row r="241" spans="1:6" s="1" customFormat="1" ht="13" x14ac:dyDescent="0.2">
      <c r="A241" s="453"/>
      <c r="B241" s="311"/>
      <c r="C241" s="458"/>
      <c r="D241" s="458"/>
      <c r="E241" s="473"/>
      <c r="F241" s="840"/>
    </row>
    <row r="242" spans="1:6" s="1" customFormat="1" ht="13" x14ac:dyDescent="0.2">
      <c r="A242" s="453"/>
      <c r="B242" s="311"/>
      <c r="C242" s="458"/>
      <c r="D242" s="458"/>
      <c r="E242" s="473"/>
      <c r="F242" s="840"/>
    </row>
    <row r="243" spans="1:6" s="1" customFormat="1" ht="13" x14ac:dyDescent="0.2">
      <c r="A243" s="453"/>
      <c r="B243" s="311"/>
      <c r="C243" s="458"/>
      <c r="D243" s="458"/>
      <c r="E243" s="473"/>
      <c r="F243" s="840"/>
    </row>
    <row r="244" spans="1:6" s="1" customFormat="1" ht="13" x14ac:dyDescent="0.2">
      <c r="A244" s="453"/>
      <c r="B244" s="311"/>
      <c r="C244" s="458"/>
      <c r="D244" s="458"/>
      <c r="E244" s="473"/>
      <c r="F244" s="840"/>
    </row>
    <row r="245" spans="1:6" s="1" customFormat="1" ht="13" x14ac:dyDescent="0.2">
      <c r="A245" s="453"/>
      <c r="B245" s="311"/>
      <c r="C245" s="458"/>
      <c r="D245" s="458"/>
      <c r="E245" s="473"/>
      <c r="F245" s="840"/>
    </row>
    <row r="246" spans="1:6" s="1" customFormat="1" ht="13" x14ac:dyDescent="0.2">
      <c r="A246" s="453"/>
      <c r="B246" s="311"/>
      <c r="C246" s="458"/>
      <c r="D246" s="458"/>
      <c r="E246" s="473"/>
      <c r="F246" s="840"/>
    </row>
    <row r="247" spans="1:6" s="1" customFormat="1" ht="13" x14ac:dyDescent="0.2">
      <c r="A247" s="453"/>
      <c r="B247" s="311"/>
      <c r="C247" s="458"/>
      <c r="D247" s="458"/>
      <c r="E247" s="473"/>
      <c r="F247" s="840"/>
    </row>
    <row r="248" spans="1:6" s="1" customFormat="1" ht="13" x14ac:dyDescent="0.2">
      <c r="A248" s="453"/>
      <c r="B248" s="311"/>
      <c r="C248" s="458"/>
      <c r="D248" s="458"/>
      <c r="E248" s="473"/>
      <c r="F248" s="840"/>
    </row>
    <row r="249" spans="1:6" s="1" customFormat="1" ht="13" x14ac:dyDescent="0.2">
      <c r="A249" s="453"/>
      <c r="B249" s="311"/>
      <c r="C249" s="458"/>
      <c r="D249" s="458"/>
      <c r="E249" s="473"/>
      <c r="F249" s="840"/>
    </row>
    <row r="250" spans="1:6" s="1" customFormat="1" ht="13" x14ac:dyDescent="0.2">
      <c r="A250" s="453"/>
      <c r="B250" s="311"/>
      <c r="C250" s="458"/>
      <c r="D250" s="458"/>
      <c r="E250" s="473"/>
      <c r="F250" s="840"/>
    </row>
    <row r="251" spans="1:6" s="1" customFormat="1" ht="13" x14ac:dyDescent="0.2">
      <c r="A251" s="453"/>
      <c r="B251" s="311"/>
      <c r="C251" s="458"/>
      <c r="D251" s="458"/>
      <c r="E251" s="473"/>
      <c r="F251" s="840"/>
    </row>
    <row r="252" spans="1:6" s="1" customFormat="1" ht="13" x14ac:dyDescent="0.2">
      <c r="A252" s="453"/>
      <c r="B252" s="311"/>
      <c r="C252" s="458"/>
      <c r="D252" s="458"/>
      <c r="E252" s="473"/>
      <c r="F252" s="840"/>
    </row>
    <row r="253" spans="1:6" s="1" customFormat="1" ht="13" x14ac:dyDescent="0.2">
      <c r="A253" s="453"/>
      <c r="B253" s="311"/>
      <c r="C253" s="458"/>
      <c r="D253" s="458"/>
      <c r="E253" s="473"/>
      <c r="F253" s="840"/>
    </row>
    <row r="254" spans="1:6" s="1" customFormat="1" ht="13" x14ac:dyDescent="0.2">
      <c r="A254" s="453"/>
      <c r="B254" s="311"/>
      <c r="C254" s="458"/>
      <c r="D254" s="458"/>
      <c r="E254" s="473"/>
      <c r="F254" s="840"/>
    </row>
    <row r="255" spans="1:6" s="1" customFormat="1" x14ac:dyDescent="0.2">
      <c r="A255" s="453"/>
      <c r="B255" s="454"/>
      <c r="C255" s="458"/>
      <c r="D255" s="458"/>
      <c r="E255" s="464"/>
      <c r="F255" s="840"/>
    </row>
    <row r="256" spans="1:6" s="1" customFormat="1" x14ac:dyDescent="0.2">
      <c r="A256" s="453"/>
      <c r="B256" s="454"/>
      <c r="C256" s="458"/>
      <c r="D256" s="460"/>
      <c r="E256" s="464"/>
      <c r="F256" s="840"/>
    </row>
    <row r="257" spans="1:6" s="1" customFormat="1" x14ac:dyDescent="0.2">
      <c r="A257" s="453"/>
      <c r="B257" s="454"/>
      <c r="C257" s="458"/>
      <c r="D257" s="458"/>
      <c r="E257" s="464"/>
      <c r="F257" s="840"/>
    </row>
    <row r="258" spans="1:6" s="1" customFormat="1" x14ac:dyDescent="0.2">
      <c r="A258" s="453"/>
      <c r="B258" s="454"/>
      <c r="C258" s="458"/>
      <c r="D258" s="458"/>
      <c r="E258" s="464"/>
      <c r="F258" s="840"/>
    </row>
    <row r="259" spans="1:6" s="1" customFormat="1" x14ac:dyDescent="0.2">
      <c r="A259" s="453"/>
      <c r="B259" s="454"/>
      <c r="C259" s="458"/>
      <c r="D259" s="458"/>
      <c r="E259" s="464"/>
      <c r="F259" s="840"/>
    </row>
    <row r="260" spans="1:6" s="1" customFormat="1" x14ac:dyDescent="0.25">
      <c r="A260" s="453"/>
      <c r="B260" s="454"/>
      <c r="C260" s="458"/>
      <c r="D260" s="485"/>
      <c r="E260" s="464"/>
      <c r="F260" s="849"/>
    </row>
    <row r="261" spans="1:6" s="1" customFormat="1" x14ac:dyDescent="0.25">
      <c r="A261" s="453"/>
      <c r="B261" s="454"/>
      <c r="C261" s="458"/>
      <c r="D261" s="485"/>
      <c r="E261" s="464"/>
      <c r="F261" s="849"/>
    </row>
    <row r="262" spans="1:6" s="1" customFormat="1" x14ac:dyDescent="0.25">
      <c r="A262" s="453"/>
      <c r="B262" s="454"/>
      <c r="C262" s="458"/>
      <c r="D262" s="485"/>
      <c r="E262" s="464"/>
      <c r="F262" s="849"/>
    </row>
    <row r="263" spans="1:6" s="1" customFormat="1" x14ac:dyDescent="0.25">
      <c r="A263" s="453"/>
      <c r="B263" s="454"/>
      <c r="C263" s="458"/>
      <c r="D263" s="485"/>
      <c r="E263" s="464"/>
      <c r="F263" s="849"/>
    </row>
    <row r="264" spans="1:6" s="1" customFormat="1" x14ac:dyDescent="0.25">
      <c r="A264" s="510"/>
      <c r="B264" s="488"/>
      <c r="C264" s="487"/>
      <c r="D264" s="487"/>
      <c r="E264" s="511"/>
      <c r="F264" s="841"/>
    </row>
    <row r="265" spans="1:6" s="1" customFormat="1" ht="13" thickBot="1" x14ac:dyDescent="0.3">
      <c r="A265" s="466"/>
      <c r="B265" s="467"/>
      <c r="C265" s="468"/>
      <c r="D265" s="468" t="s">
        <v>119</v>
      </c>
      <c r="E265" s="469"/>
      <c r="F265" s="842">
        <f>SUM(F233:F264)</f>
        <v>0</v>
      </c>
    </row>
    <row r="266" spans="1:6" s="1" customFormat="1" x14ac:dyDescent="0.25">
      <c r="A266" s="474"/>
      <c r="B266" s="445"/>
      <c r="C266" s="448"/>
      <c r="D266" s="448"/>
      <c r="E266" s="475"/>
      <c r="F266" s="843"/>
    </row>
    <row r="267" spans="1:6" s="1" customFormat="1" x14ac:dyDescent="0.25">
      <c r="A267" s="474"/>
      <c r="B267" s="445"/>
      <c r="C267" s="448"/>
      <c r="D267" s="448"/>
      <c r="E267" s="475"/>
      <c r="F267" s="843"/>
    </row>
    <row r="268" spans="1:6" s="1" customFormat="1" ht="13.5" thickBot="1" x14ac:dyDescent="0.35">
      <c r="A268" s="444"/>
      <c r="B268" s="445"/>
      <c r="C268" s="448"/>
      <c r="D268" s="448"/>
      <c r="E268" s="449"/>
      <c r="F268" s="549"/>
    </row>
    <row r="269" spans="1:6" s="1" customFormat="1" ht="26.5" thickBot="1" x14ac:dyDescent="0.25">
      <c r="A269" s="800" t="s">
        <v>72</v>
      </c>
      <c r="B269" s="801" t="s">
        <v>73</v>
      </c>
      <c r="C269" s="801" t="s">
        <v>74</v>
      </c>
      <c r="D269" s="801" t="s">
        <v>75</v>
      </c>
      <c r="E269" s="802" t="s">
        <v>1440</v>
      </c>
      <c r="F269" s="803" t="s">
        <v>1441</v>
      </c>
    </row>
    <row r="270" spans="1:6" s="1" customFormat="1" x14ac:dyDescent="0.2">
      <c r="A270" s="453"/>
      <c r="B270" s="454" t="s">
        <v>88</v>
      </c>
      <c r="C270" s="458"/>
      <c r="D270" s="458"/>
      <c r="E270" s="473"/>
      <c r="F270" s="840"/>
    </row>
    <row r="271" spans="1:6" s="1" customFormat="1" ht="13" x14ac:dyDescent="0.2">
      <c r="A271" s="329"/>
      <c r="B271" s="330"/>
      <c r="C271" s="458"/>
      <c r="D271" s="458"/>
      <c r="E271" s="473"/>
      <c r="F271" s="840"/>
    </row>
    <row r="272" spans="1:6" s="1" customFormat="1" x14ac:dyDescent="0.2">
      <c r="A272" s="453"/>
      <c r="B272" s="454" t="s">
        <v>958</v>
      </c>
      <c r="C272" s="458"/>
      <c r="D272" s="458"/>
      <c r="E272" s="473"/>
      <c r="F272" s="840">
        <f>F41</f>
        <v>0</v>
      </c>
    </row>
    <row r="273" spans="1:6" s="1" customFormat="1" ht="13" x14ac:dyDescent="0.3">
      <c r="A273" s="306"/>
      <c r="B273" s="307"/>
      <c r="C273" s="307"/>
      <c r="D273" s="307"/>
      <c r="E273" s="499"/>
      <c r="F273" s="845"/>
    </row>
    <row r="274" spans="1:6" s="1" customFormat="1" x14ac:dyDescent="0.2">
      <c r="A274" s="453"/>
      <c r="B274" s="454" t="s">
        <v>790</v>
      </c>
      <c r="C274" s="458"/>
      <c r="D274" s="458"/>
      <c r="E274" s="473"/>
      <c r="F274" s="840">
        <f>F93</f>
        <v>0</v>
      </c>
    </row>
    <row r="275" spans="1:6" s="1" customFormat="1" x14ac:dyDescent="0.2">
      <c r="A275" s="453"/>
      <c r="B275" s="454"/>
      <c r="C275" s="458"/>
      <c r="D275" s="458"/>
      <c r="E275" s="473"/>
      <c r="F275" s="840"/>
    </row>
    <row r="276" spans="1:6" s="1" customFormat="1" x14ac:dyDescent="0.2">
      <c r="A276" s="453"/>
      <c r="B276" s="454" t="s">
        <v>791</v>
      </c>
      <c r="C276" s="458"/>
      <c r="D276" s="458"/>
      <c r="E276" s="473"/>
      <c r="F276" s="840">
        <f>F135</f>
        <v>0</v>
      </c>
    </row>
    <row r="277" spans="1:6" s="1" customFormat="1" x14ac:dyDescent="0.2">
      <c r="A277" s="453"/>
      <c r="B277" s="454"/>
      <c r="C277" s="458"/>
      <c r="D277" s="458"/>
      <c r="E277" s="473"/>
      <c r="F277" s="840"/>
    </row>
    <row r="278" spans="1:6" s="1" customFormat="1" x14ac:dyDescent="0.2">
      <c r="A278" s="453"/>
      <c r="B278" s="454" t="s">
        <v>792</v>
      </c>
      <c r="C278" s="458"/>
      <c r="D278" s="458"/>
      <c r="E278" s="473"/>
      <c r="F278" s="840">
        <f>F179</f>
        <v>0</v>
      </c>
    </row>
    <row r="279" spans="1:6" s="1" customFormat="1" ht="13" x14ac:dyDescent="0.2">
      <c r="A279" s="453"/>
      <c r="B279" s="295"/>
      <c r="C279" s="458"/>
      <c r="D279" s="458"/>
      <c r="E279" s="473"/>
      <c r="F279" s="840"/>
    </row>
    <row r="280" spans="1:6" s="1" customFormat="1" x14ac:dyDescent="0.2">
      <c r="A280" s="453"/>
      <c r="B280" s="454" t="s">
        <v>793</v>
      </c>
      <c r="C280" s="458"/>
      <c r="D280" s="458"/>
      <c r="E280" s="473"/>
      <c r="F280" s="840">
        <f>F225</f>
        <v>0</v>
      </c>
    </row>
    <row r="281" spans="1:6" s="1" customFormat="1" x14ac:dyDescent="0.2">
      <c r="A281" s="453"/>
      <c r="B281" s="304"/>
      <c r="C281" s="458"/>
      <c r="D281" s="458"/>
      <c r="E281" s="473"/>
      <c r="F281" s="840"/>
    </row>
    <row r="282" spans="1:6" s="1" customFormat="1" x14ac:dyDescent="0.2">
      <c r="A282" s="453"/>
      <c r="B282" s="454" t="s">
        <v>794</v>
      </c>
      <c r="C282" s="458"/>
      <c r="D282" s="458"/>
      <c r="E282" s="473"/>
      <c r="F282" s="840">
        <f>F265</f>
        <v>0</v>
      </c>
    </row>
    <row r="283" spans="1:6" s="1" customFormat="1" x14ac:dyDescent="0.2">
      <c r="A283" s="453"/>
      <c r="B283" s="454"/>
      <c r="C283" s="458"/>
      <c r="D283" s="458"/>
      <c r="E283" s="473"/>
      <c r="F283" s="840"/>
    </row>
    <row r="284" spans="1:6" s="1" customFormat="1" x14ac:dyDescent="0.2">
      <c r="A284" s="453"/>
      <c r="B284" s="454"/>
      <c r="C284" s="458"/>
      <c r="D284" s="458"/>
      <c r="E284" s="473"/>
      <c r="F284" s="840"/>
    </row>
    <row r="285" spans="1:6" s="1" customFormat="1" x14ac:dyDescent="0.2">
      <c r="A285" s="453"/>
      <c r="B285" s="304"/>
      <c r="C285" s="458"/>
      <c r="D285" s="458"/>
      <c r="E285" s="473"/>
      <c r="F285" s="840"/>
    </row>
    <row r="286" spans="1:6" s="1" customFormat="1" x14ac:dyDescent="0.2">
      <c r="A286" s="453"/>
      <c r="B286" s="454"/>
      <c r="C286" s="458"/>
      <c r="D286" s="458"/>
      <c r="E286" s="473"/>
      <c r="F286" s="840"/>
    </row>
    <row r="287" spans="1:6" s="1" customFormat="1" x14ac:dyDescent="0.2">
      <c r="A287" s="453"/>
      <c r="B287" s="454"/>
      <c r="C287" s="458"/>
      <c r="D287" s="458"/>
      <c r="E287" s="473"/>
      <c r="F287" s="840"/>
    </row>
    <row r="288" spans="1:6" s="1" customFormat="1" x14ac:dyDescent="0.2">
      <c r="A288" s="453"/>
      <c r="B288" s="454"/>
      <c r="C288" s="458"/>
      <c r="D288" s="458"/>
      <c r="E288" s="473"/>
      <c r="F288" s="840"/>
    </row>
    <row r="289" spans="1:6" s="1" customFormat="1" ht="13" x14ac:dyDescent="0.2">
      <c r="A289" s="453"/>
      <c r="B289" s="295"/>
      <c r="C289" s="458"/>
      <c r="D289" s="458"/>
      <c r="E289" s="473"/>
      <c r="F289" s="840"/>
    </row>
    <row r="290" spans="1:6" s="1" customFormat="1" x14ac:dyDescent="0.2">
      <c r="A290" s="453"/>
      <c r="B290" s="454"/>
      <c r="C290" s="458"/>
      <c r="D290" s="458"/>
      <c r="E290" s="473"/>
      <c r="F290" s="840"/>
    </row>
    <row r="291" spans="1:6" s="1" customFormat="1" x14ac:dyDescent="0.2">
      <c r="A291" s="453"/>
      <c r="B291" s="304"/>
      <c r="C291" s="458"/>
      <c r="D291" s="458"/>
      <c r="E291" s="473"/>
      <c r="F291" s="840"/>
    </row>
    <row r="292" spans="1:6" s="1" customFormat="1" x14ac:dyDescent="0.2">
      <c r="A292" s="453"/>
      <c r="B292" s="454"/>
      <c r="C292" s="458"/>
      <c r="D292" s="458"/>
      <c r="E292" s="473"/>
      <c r="F292" s="840"/>
    </row>
    <row r="293" spans="1:6" s="1" customFormat="1" x14ac:dyDescent="0.2">
      <c r="A293" s="453"/>
      <c r="B293" s="454"/>
      <c r="C293" s="458"/>
      <c r="D293" s="458"/>
      <c r="E293" s="473"/>
      <c r="F293" s="840"/>
    </row>
    <row r="294" spans="1:6" s="1" customFormat="1" x14ac:dyDescent="0.2">
      <c r="A294" s="453"/>
      <c r="B294" s="454"/>
      <c r="C294" s="458"/>
      <c r="D294" s="458"/>
      <c r="E294" s="473"/>
      <c r="F294" s="840"/>
    </row>
    <row r="295" spans="1:6" s="1" customFormat="1" x14ac:dyDescent="0.2">
      <c r="A295" s="453"/>
      <c r="B295" s="502"/>
      <c r="C295" s="458"/>
      <c r="D295" s="458"/>
      <c r="E295" s="473"/>
      <c r="F295" s="840"/>
    </row>
    <row r="296" spans="1:6" s="1" customFormat="1" x14ac:dyDescent="0.2">
      <c r="A296" s="453"/>
      <c r="B296" s="502"/>
      <c r="C296" s="458"/>
      <c r="D296" s="458"/>
      <c r="E296" s="473"/>
      <c r="F296" s="840"/>
    </row>
    <row r="297" spans="1:6" s="1" customFormat="1" x14ac:dyDescent="0.2">
      <c r="A297" s="453"/>
      <c r="B297" s="502"/>
      <c r="C297" s="458"/>
      <c r="D297" s="458"/>
      <c r="E297" s="473"/>
      <c r="F297" s="840"/>
    </row>
    <row r="298" spans="1:6" s="1" customFormat="1" x14ac:dyDescent="0.2">
      <c r="A298" s="453"/>
      <c r="B298" s="502"/>
      <c r="C298" s="458"/>
      <c r="D298" s="458"/>
      <c r="E298" s="473"/>
      <c r="F298" s="840"/>
    </row>
    <row r="299" spans="1:6" s="1" customFormat="1" x14ac:dyDescent="0.2">
      <c r="A299" s="453"/>
      <c r="B299" s="502"/>
      <c r="C299" s="458"/>
      <c r="D299" s="458"/>
      <c r="E299" s="473"/>
      <c r="F299" s="840"/>
    </row>
    <row r="300" spans="1:6" s="1" customFormat="1" x14ac:dyDescent="0.2">
      <c r="A300" s="453"/>
      <c r="B300" s="502"/>
      <c r="C300" s="458"/>
      <c r="D300" s="458"/>
      <c r="E300" s="473"/>
      <c r="F300" s="840"/>
    </row>
    <row r="301" spans="1:6" s="1" customFormat="1" x14ac:dyDescent="0.2">
      <c r="A301" s="453"/>
      <c r="B301" s="502"/>
      <c r="C301" s="458"/>
      <c r="D301" s="458"/>
      <c r="E301" s="473"/>
      <c r="F301" s="840"/>
    </row>
    <row r="302" spans="1:6" s="1" customFormat="1" ht="13" x14ac:dyDescent="0.2">
      <c r="A302" s="329"/>
      <c r="B302" s="330"/>
      <c r="C302" s="458"/>
      <c r="D302" s="458"/>
      <c r="E302" s="473"/>
      <c r="F302" s="840"/>
    </row>
    <row r="303" spans="1:6" s="1" customFormat="1" ht="13" x14ac:dyDescent="0.2">
      <c r="A303" s="329"/>
      <c r="B303" s="330"/>
      <c r="C303" s="458"/>
      <c r="D303" s="458"/>
      <c r="E303" s="473"/>
      <c r="F303" s="840"/>
    </row>
    <row r="304" spans="1:6" s="1" customFormat="1" x14ac:dyDescent="0.2">
      <c r="A304" s="503"/>
      <c r="B304" s="490"/>
      <c r="C304" s="458"/>
      <c r="D304" s="458"/>
      <c r="E304" s="473"/>
      <c r="F304" s="840"/>
    </row>
    <row r="305" spans="1:6" s="1" customFormat="1" x14ac:dyDescent="0.2">
      <c r="A305" s="503"/>
      <c r="B305" s="490"/>
      <c r="C305" s="458"/>
      <c r="D305" s="458"/>
      <c r="E305" s="473"/>
      <c r="F305" s="840"/>
    </row>
    <row r="306" spans="1:6" s="1" customFormat="1" x14ac:dyDescent="0.2">
      <c r="A306" s="503"/>
      <c r="B306" s="498"/>
      <c r="C306" s="458"/>
      <c r="D306" s="458"/>
      <c r="E306" s="473"/>
      <c r="F306" s="840"/>
    </row>
    <row r="307" spans="1:6" s="1" customFormat="1" ht="13" x14ac:dyDescent="0.2">
      <c r="A307" s="453"/>
      <c r="B307" s="311"/>
      <c r="C307" s="458"/>
      <c r="D307" s="458"/>
      <c r="E307" s="473"/>
      <c r="F307" s="840"/>
    </row>
    <row r="308" spans="1:6" s="1" customFormat="1" x14ac:dyDescent="0.2">
      <c r="A308" s="453"/>
      <c r="B308" s="463"/>
      <c r="C308" s="458"/>
      <c r="D308" s="458"/>
      <c r="E308" s="473"/>
      <c r="F308" s="840"/>
    </row>
    <row r="309" spans="1:6" s="1" customFormat="1" x14ac:dyDescent="0.2">
      <c r="A309" s="453"/>
      <c r="B309" s="463"/>
      <c r="C309" s="458"/>
      <c r="D309" s="458"/>
      <c r="E309" s="473"/>
      <c r="F309" s="840"/>
    </row>
    <row r="310" spans="1:6" s="1" customFormat="1" x14ac:dyDescent="0.2">
      <c r="A310" s="453"/>
      <c r="B310" s="463"/>
      <c r="C310" s="458"/>
      <c r="D310" s="458"/>
      <c r="E310" s="473"/>
      <c r="F310" s="840"/>
    </row>
    <row r="311" spans="1:6" s="1" customFormat="1" x14ac:dyDescent="0.2">
      <c r="A311" s="453"/>
      <c r="B311" s="463"/>
      <c r="C311" s="458"/>
      <c r="D311" s="458"/>
      <c r="E311" s="473"/>
      <c r="F311" s="840"/>
    </row>
    <row r="312" spans="1:6" s="1" customFormat="1" ht="13" x14ac:dyDescent="0.2">
      <c r="A312" s="453"/>
      <c r="B312" s="311"/>
      <c r="C312" s="458"/>
      <c r="D312" s="458"/>
      <c r="E312" s="473"/>
      <c r="F312" s="840"/>
    </row>
    <row r="313" spans="1:6" s="1" customFormat="1" ht="13" x14ac:dyDescent="0.2">
      <c r="A313" s="453"/>
      <c r="B313" s="311"/>
      <c r="C313" s="458"/>
      <c r="D313" s="458"/>
      <c r="E313" s="473"/>
      <c r="F313" s="840"/>
    </row>
    <row r="314" spans="1:6" s="1" customFormat="1" x14ac:dyDescent="0.2">
      <c r="A314" s="453"/>
      <c r="B314" s="463"/>
      <c r="C314" s="458"/>
      <c r="D314" s="458"/>
      <c r="E314" s="473"/>
      <c r="F314" s="840"/>
    </row>
    <row r="315" spans="1:6" s="1" customFormat="1" ht="13" x14ac:dyDescent="0.2">
      <c r="A315" s="453"/>
      <c r="B315" s="311"/>
      <c r="C315" s="458"/>
      <c r="D315" s="458"/>
      <c r="E315" s="473"/>
      <c r="F315" s="840"/>
    </row>
    <row r="316" spans="1:6" s="1" customFormat="1" ht="13" x14ac:dyDescent="0.2">
      <c r="A316" s="453"/>
      <c r="B316" s="311"/>
      <c r="C316" s="458"/>
      <c r="D316" s="458"/>
      <c r="E316" s="473"/>
      <c r="F316" s="840"/>
    </row>
    <row r="317" spans="1:6" s="1" customFormat="1" ht="13" x14ac:dyDescent="0.2">
      <c r="A317" s="453"/>
      <c r="B317" s="311"/>
      <c r="C317" s="458"/>
      <c r="D317" s="458"/>
      <c r="E317" s="473"/>
      <c r="F317" s="840"/>
    </row>
    <row r="318" spans="1:6" s="1" customFormat="1" x14ac:dyDescent="0.2">
      <c r="A318" s="453"/>
      <c r="B318" s="463"/>
      <c r="C318" s="458"/>
      <c r="D318" s="458"/>
      <c r="E318" s="473"/>
      <c r="F318" s="840"/>
    </row>
    <row r="319" spans="1:6" s="1" customFormat="1" x14ac:dyDescent="0.2">
      <c r="A319" s="453"/>
      <c r="B319" s="463"/>
      <c r="C319" s="458"/>
      <c r="D319" s="458"/>
      <c r="E319" s="473"/>
      <c r="F319" s="840"/>
    </row>
    <row r="320" spans="1:6" s="1" customFormat="1" x14ac:dyDescent="0.2">
      <c r="A320" s="453"/>
      <c r="B320" s="463"/>
      <c r="C320" s="454"/>
      <c r="D320" s="458"/>
      <c r="E320" s="473"/>
      <c r="F320" s="840"/>
    </row>
    <row r="321" spans="1:6" s="1" customFormat="1" x14ac:dyDescent="0.25">
      <c r="A321" s="510"/>
      <c r="B321" s="488"/>
      <c r="C321" s="487"/>
      <c r="D321" s="487"/>
      <c r="E321" s="511"/>
      <c r="F321" s="841"/>
    </row>
    <row r="322" spans="1:6" s="1" customFormat="1" ht="13" thickBot="1" x14ac:dyDescent="0.3">
      <c r="A322" s="466"/>
      <c r="B322" s="467"/>
      <c r="C322" s="468"/>
      <c r="D322" s="468" t="s">
        <v>89</v>
      </c>
      <c r="E322" s="469"/>
      <c r="F322" s="842">
        <f>SUM(F272:F321)</f>
        <v>0</v>
      </c>
    </row>
    <row r="323" spans="1:6" x14ac:dyDescent="0.25">
      <c r="F323" s="697"/>
    </row>
    <row r="324" spans="1:6" x14ac:dyDescent="0.25">
      <c r="F324" s="697"/>
    </row>
    <row r="325" spans="1:6" x14ac:dyDescent="0.25">
      <c r="F325" s="697"/>
    </row>
    <row r="326" spans="1:6" x14ac:dyDescent="0.25">
      <c r="F326" s="697"/>
    </row>
    <row r="327" spans="1:6" x14ac:dyDescent="0.25">
      <c r="F327" s="697"/>
    </row>
    <row r="328" spans="1:6" x14ac:dyDescent="0.25">
      <c r="F328" s="697"/>
    </row>
    <row r="329" spans="1:6" x14ac:dyDescent="0.25">
      <c r="F329" s="697"/>
    </row>
    <row r="330" spans="1:6" x14ac:dyDescent="0.25">
      <c r="F330" s="697"/>
    </row>
    <row r="331" spans="1:6" x14ac:dyDescent="0.25">
      <c r="F331" s="697"/>
    </row>
    <row r="332" spans="1:6" x14ac:dyDescent="0.25">
      <c r="F332" s="697"/>
    </row>
    <row r="333" spans="1:6" x14ac:dyDescent="0.25">
      <c r="F333" s="697"/>
    </row>
    <row r="334" spans="1:6" x14ac:dyDescent="0.25">
      <c r="F334" s="697"/>
    </row>
    <row r="335" spans="1:6" x14ac:dyDescent="0.25">
      <c r="F335" s="697"/>
    </row>
    <row r="336" spans="1:6" x14ac:dyDescent="0.25">
      <c r="F336" s="697"/>
    </row>
    <row r="337" spans="6:6" x14ac:dyDescent="0.25">
      <c r="F337" s="697"/>
    </row>
    <row r="338" spans="6:6" x14ac:dyDescent="0.25">
      <c r="F338" s="697"/>
    </row>
    <row r="339" spans="6:6" x14ac:dyDescent="0.25">
      <c r="F339" s="697"/>
    </row>
    <row r="340" spans="6:6" x14ac:dyDescent="0.25">
      <c r="F340" s="697"/>
    </row>
    <row r="341" spans="6:6" x14ac:dyDescent="0.25">
      <c r="F341" s="697"/>
    </row>
    <row r="342" spans="6:6" x14ac:dyDescent="0.25">
      <c r="F342" s="697"/>
    </row>
    <row r="343" spans="6:6" x14ac:dyDescent="0.25">
      <c r="F343" s="697"/>
    </row>
    <row r="344" spans="6:6" x14ac:dyDescent="0.25">
      <c r="F344" s="697"/>
    </row>
    <row r="345" spans="6:6" x14ac:dyDescent="0.25">
      <c r="F345" s="697"/>
    </row>
    <row r="346" spans="6:6" x14ac:dyDescent="0.25">
      <c r="F346" s="697"/>
    </row>
    <row r="347" spans="6:6" x14ac:dyDescent="0.25">
      <c r="F347" s="697"/>
    </row>
    <row r="348" spans="6:6" x14ac:dyDescent="0.25">
      <c r="F348" s="697"/>
    </row>
    <row r="349" spans="6:6" x14ac:dyDescent="0.25">
      <c r="F349" s="697"/>
    </row>
    <row r="350" spans="6:6" x14ac:dyDescent="0.25">
      <c r="F350" s="697"/>
    </row>
    <row r="351" spans="6:6" x14ac:dyDescent="0.25">
      <c r="F351" s="697"/>
    </row>
    <row r="352" spans="6:6" x14ac:dyDescent="0.25">
      <c r="F352" s="697"/>
    </row>
    <row r="353" spans="6:6" x14ac:dyDescent="0.25">
      <c r="F353" s="697"/>
    </row>
    <row r="354" spans="6:6" x14ac:dyDescent="0.25">
      <c r="F354" s="697"/>
    </row>
    <row r="355" spans="6:6" x14ac:dyDescent="0.25">
      <c r="F355" s="697"/>
    </row>
    <row r="356" spans="6:6" x14ac:dyDescent="0.25">
      <c r="F356" s="697"/>
    </row>
    <row r="357" spans="6:6" x14ac:dyDescent="0.25">
      <c r="F357" s="697"/>
    </row>
    <row r="358" spans="6:6" x14ac:dyDescent="0.25">
      <c r="F358" s="697"/>
    </row>
    <row r="359" spans="6:6" x14ac:dyDescent="0.25">
      <c r="F359" s="697"/>
    </row>
    <row r="360" spans="6:6" x14ac:dyDescent="0.25">
      <c r="F360" s="697"/>
    </row>
    <row r="361" spans="6:6" x14ac:dyDescent="0.25">
      <c r="F361" s="697"/>
    </row>
    <row r="362" spans="6:6" x14ac:dyDescent="0.25">
      <c r="F362" s="697"/>
    </row>
    <row r="363" spans="6:6" x14ac:dyDescent="0.25">
      <c r="F363" s="697"/>
    </row>
    <row r="364" spans="6:6" x14ac:dyDescent="0.25">
      <c r="F364" s="697"/>
    </row>
    <row r="365" spans="6:6" x14ac:dyDescent="0.25">
      <c r="F365" s="697"/>
    </row>
    <row r="366" spans="6:6" x14ac:dyDescent="0.25">
      <c r="F366" s="697"/>
    </row>
    <row r="367" spans="6:6" x14ac:dyDescent="0.25">
      <c r="F367" s="697"/>
    </row>
    <row r="368" spans="6:6" x14ac:dyDescent="0.25">
      <c r="F368" s="697"/>
    </row>
    <row r="369" spans="6:6" x14ac:dyDescent="0.25">
      <c r="F369" s="697"/>
    </row>
    <row r="370" spans="6:6" x14ac:dyDescent="0.25">
      <c r="F370" s="697"/>
    </row>
    <row r="371" spans="6:6" x14ac:dyDescent="0.25">
      <c r="F371" s="697"/>
    </row>
    <row r="372" spans="6:6" x14ac:dyDescent="0.25">
      <c r="F372" s="697"/>
    </row>
    <row r="373" spans="6:6" x14ac:dyDescent="0.25">
      <c r="F373" s="697"/>
    </row>
    <row r="374" spans="6:6" x14ac:dyDescent="0.25">
      <c r="F374" s="697"/>
    </row>
    <row r="375" spans="6:6" x14ac:dyDescent="0.25">
      <c r="F375" s="697"/>
    </row>
    <row r="376" spans="6:6" x14ac:dyDescent="0.25">
      <c r="F376" s="697"/>
    </row>
    <row r="377" spans="6:6" x14ac:dyDescent="0.25">
      <c r="F377" s="697"/>
    </row>
    <row r="378" spans="6:6" x14ac:dyDescent="0.25">
      <c r="F378" s="697"/>
    </row>
    <row r="379" spans="6:6" x14ac:dyDescent="0.25">
      <c r="F379" s="697"/>
    </row>
    <row r="380" spans="6:6" x14ac:dyDescent="0.25">
      <c r="F380" s="697"/>
    </row>
    <row r="381" spans="6:6" x14ac:dyDescent="0.25">
      <c r="F381" s="697"/>
    </row>
    <row r="382" spans="6:6" x14ac:dyDescent="0.25">
      <c r="F382" s="697"/>
    </row>
    <row r="383" spans="6:6" x14ac:dyDescent="0.25">
      <c r="F383" s="697"/>
    </row>
    <row r="384" spans="6:6" x14ac:dyDescent="0.25">
      <c r="F384" s="697"/>
    </row>
    <row r="385" spans="6:6" x14ac:dyDescent="0.25">
      <c r="F385" s="697"/>
    </row>
    <row r="386" spans="6:6" x14ac:dyDescent="0.25">
      <c r="F386" s="697"/>
    </row>
    <row r="387" spans="6:6" x14ac:dyDescent="0.25">
      <c r="F387" s="697"/>
    </row>
    <row r="388" spans="6:6" x14ac:dyDescent="0.25">
      <c r="F388" s="697"/>
    </row>
    <row r="389" spans="6:6" x14ac:dyDescent="0.25">
      <c r="F389" s="697"/>
    </row>
    <row r="390" spans="6:6" x14ac:dyDescent="0.25">
      <c r="F390" s="697"/>
    </row>
    <row r="391" spans="6:6" x14ac:dyDescent="0.25">
      <c r="F391" s="697"/>
    </row>
    <row r="392" spans="6:6" x14ac:dyDescent="0.25">
      <c r="F392" s="697"/>
    </row>
    <row r="393" spans="6:6" x14ac:dyDescent="0.25">
      <c r="F393" s="697"/>
    </row>
    <row r="394" spans="6:6" x14ac:dyDescent="0.25">
      <c r="F394" s="697"/>
    </row>
    <row r="395" spans="6:6" x14ac:dyDescent="0.25">
      <c r="F395" s="697"/>
    </row>
    <row r="396" spans="6:6" x14ac:dyDescent="0.25">
      <c r="F396" s="697"/>
    </row>
    <row r="397" spans="6:6" x14ac:dyDescent="0.25">
      <c r="F397" s="697"/>
    </row>
    <row r="398" spans="6:6" x14ac:dyDescent="0.25">
      <c r="F398" s="697"/>
    </row>
    <row r="399" spans="6:6" x14ac:dyDescent="0.25">
      <c r="F399" s="697"/>
    </row>
    <row r="400" spans="6:6" x14ac:dyDescent="0.25">
      <c r="F400" s="697"/>
    </row>
    <row r="401" spans="6:6" x14ac:dyDescent="0.25">
      <c r="F401" s="697"/>
    </row>
    <row r="402" spans="6:6" x14ac:dyDescent="0.25">
      <c r="F402" s="697"/>
    </row>
    <row r="403" spans="6:6" x14ac:dyDescent="0.25">
      <c r="F403" s="697"/>
    </row>
    <row r="404" spans="6:6" x14ac:dyDescent="0.25">
      <c r="F404" s="697"/>
    </row>
    <row r="405" spans="6:6" x14ac:dyDescent="0.25">
      <c r="F405" s="697"/>
    </row>
    <row r="406" spans="6:6" x14ac:dyDescent="0.25">
      <c r="F406" s="697"/>
    </row>
    <row r="407" spans="6:6" x14ac:dyDescent="0.25">
      <c r="F407" s="697"/>
    </row>
    <row r="408" spans="6:6" x14ac:dyDescent="0.25">
      <c r="F408" s="697"/>
    </row>
    <row r="409" spans="6:6" x14ac:dyDescent="0.25">
      <c r="F409" s="697"/>
    </row>
    <row r="410" spans="6:6" x14ac:dyDescent="0.25">
      <c r="F410" s="697"/>
    </row>
    <row r="411" spans="6:6" x14ac:dyDescent="0.25">
      <c r="F411" s="697"/>
    </row>
    <row r="412" spans="6:6" x14ac:dyDescent="0.25">
      <c r="F412" s="697"/>
    </row>
    <row r="413" spans="6:6" x14ac:dyDescent="0.25">
      <c r="F413" s="697"/>
    </row>
    <row r="414" spans="6:6" x14ac:dyDescent="0.25">
      <c r="F414" s="697"/>
    </row>
    <row r="415" spans="6:6" x14ac:dyDescent="0.25">
      <c r="F415" s="697"/>
    </row>
    <row r="416" spans="6:6" x14ac:dyDescent="0.25">
      <c r="F416" s="697"/>
    </row>
    <row r="417" spans="6:6" x14ac:dyDescent="0.25">
      <c r="F417" s="697"/>
    </row>
    <row r="418" spans="6:6" x14ac:dyDescent="0.25">
      <c r="F418" s="697"/>
    </row>
    <row r="419" spans="6:6" x14ac:dyDescent="0.25">
      <c r="F419" s="697"/>
    </row>
    <row r="420" spans="6:6" x14ac:dyDescent="0.25">
      <c r="F420" s="697"/>
    </row>
    <row r="421" spans="6:6" x14ac:dyDescent="0.25">
      <c r="F421" s="697"/>
    </row>
    <row r="422" spans="6:6" x14ac:dyDescent="0.25">
      <c r="F422" s="697"/>
    </row>
    <row r="423" spans="6:6" x14ac:dyDescent="0.25">
      <c r="F423" s="697"/>
    </row>
    <row r="424" spans="6:6" x14ac:dyDescent="0.25">
      <c r="F424" s="697"/>
    </row>
    <row r="425" spans="6:6" x14ac:dyDescent="0.25">
      <c r="F425" s="697"/>
    </row>
    <row r="426" spans="6:6" x14ac:dyDescent="0.25">
      <c r="F426" s="697"/>
    </row>
    <row r="427" spans="6:6" x14ac:dyDescent="0.25">
      <c r="F427" s="697"/>
    </row>
    <row r="428" spans="6:6" x14ac:dyDescent="0.25">
      <c r="F428" s="697"/>
    </row>
    <row r="429" spans="6:6" x14ac:dyDescent="0.25">
      <c r="F429" s="697"/>
    </row>
    <row r="430" spans="6:6" x14ac:dyDescent="0.25">
      <c r="F430" s="697"/>
    </row>
    <row r="431" spans="6:6" x14ac:dyDescent="0.25">
      <c r="F431" s="697"/>
    </row>
    <row r="432" spans="6:6" x14ac:dyDescent="0.25">
      <c r="F432" s="697"/>
    </row>
    <row r="433" spans="6:6" x14ac:dyDescent="0.25">
      <c r="F433" s="697"/>
    </row>
    <row r="434" spans="6:6" x14ac:dyDescent="0.25">
      <c r="F434" s="697"/>
    </row>
    <row r="435" spans="6:6" x14ac:dyDescent="0.25">
      <c r="F435" s="697"/>
    </row>
    <row r="436" spans="6:6" x14ac:dyDescent="0.25">
      <c r="F436" s="697"/>
    </row>
    <row r="437" spans="6:6" x14ac:dyDescent="0.25">
      <c r="F437" s="697"/>
    </row>
    <row r="438" spans="6:6" x14ac:dyDescent="0.25">
      <c r="F438" s="697"/>
    </row>
    <row r="439" spans="6:6" x14ac:dyDescent="0.25">
      <c r="F439" s="697"/>
    </row>
    <row r="440" spans="6:6" x14ac:dyDescent="0.25">
      <c r="F440" s="697"/>
    </row>
    <row r="441" spans="6:6" x14ac:dyDescent="0.25">
      <c r="F441" s="697"/>
    </row>
    <row r="442" spans="6:6" x14ac:dyDescent="0.25">
      <c r="F442" s="697"/>
    </row>
    <row r="443" spans="6:6" x14ac:dyDescent="0.25">
      <c r="F443" s="697"/>
    </row>
    <row r="444" spans="6:6" x14ac:dyDescent="0.25">
      <c r="F444" s="697"/>
    </row>
    <row r="445" spans="6:6" x14ac:dyDescent="0.25">
      <c r="F445" s="697"/>
    </row>
    <row r="446" spans="6:6" x14ac:dyDescent="0.25">
      <c r="F446" s="697"/>
    </row>
    <row r="447" spans="6:6" x14ac:dyDescent="0.25">
      <c r="F447" s="697"/>
    </row>
    <row r="448" spans="6:6" x14ac:dyDescent="0.25">
      <c r="F448" s="697"/>
    </row>
    <row r="449" spans="6:6" x14ac:dyDescent="0.25">
      <c r="F449" s="697"/>
    </row>
    <row r="450" spans="6:6" x14ac:dyDescent="0.25">
      <c r="F450" s="697"/>
    </row>
    <row r="451" spans="6:6" x14ac:dyDescent="0.25">
      <c r="F451" s="697"/>
    </row>
    <row r="452" spans="6:6" x14ac:dyDescent="0.25">
      <c r="F452" s="697"/>
    </row>
    <row r="453" spans="6:6" x14ac:dyDescent="0.25">
      <c r="F453" s="697"/>
    </row>
    <row r="454" spans="6:6" x14ac:dyDescent="0.25">
      <c r="F454" s="697"/>
    </row>
    <row r="455" spans="6:6" x14ac:dyDescent="0.25">
      <c r="F455" s="697"/>
    </row>
    <row r="456" spans="6:6" x14ac:dyDescent="0.25">
      <c r="F456" s="697"/>
    </row>
    <row r="457" spans="6:6" x14ac:dyDescent="0.25">
      <c r="F457" s="697"/>
    </row>
    <row r="458" spans="6:6" x14ac:dyDescent="0.25">
      <c r="F458" s="697"/>
    </row>
    <row r="459" spans="6:6" x14ac:dyDescent="0.25">
      <c r="F459" s="697"/>
    </row>
    <row r="460" spans="6:6" x14ac:dyDescent="0.25">
      <c r="F460" s="697"/>
    </row>
    <row r="461" spans="6:6" x14ac:dyDescent="0.25">
      <c r="F461" s="697"/>
    </row>
    <row r="462" spans="6:6" x14ac:dyDescent="0.25">
      <c r="F462" s="697"/>
    </row>
    <row r="463" spans="6:6" x14ac:dyDescent="0.25">
      <c r="F463" s="697"/>
    </row>
    <row r="464" spans="6:6" x14ac:dyDescent="0.25">
      <c r="F464" s="697"/>
    </row>
    <row r="465" spans="6:6" x14ac:dyDescent="0.25">
      <c r="F465" s="697"/>
    </row>
    <row r="466" spans="6:6" x14ac:dyDescent="0.25">
      <c r="F466" s="697"/>
    </row>
    <row r="467" spans="6:6" x14ac:dyDescent="0.25">
      <c r="F467" s="697"/>
    </row>
    <row r="468" spans="6:6" x14ac:dyDescent="0.25">
      <c r="F468" s="697"/>
    </row>
    <row r="469" spans="6:6" x14ac:dyDescent="0.25">
      <c r="F469" s="697"/>
    </row>
    <row r="470" spans="6:6" x14ac:dyDescent="0.25">
      <c r="F470" s="697"/>
    </row>
    <row r="471" spans="6:6" x14ac:dyDescent="0.25">
      <c r="F471" s="697"/>
    </row>
    <row r="472" spans="6:6" x14ac:dyDescent="0.25">
      <c r="F472" s="697"/>
    </row>
    <row r="473" spans="6:6" x14ac:dyDescent="0.25">
      <c r="F473" s="697"/>
    </row>
    <row r="474" spans="6:6" x14ac:dyDescent="0.25">
      <c r="F474" s="697"/>
    </row>
    <row r="475" spans="6:6" x14ac:dyDescent="0.25">
      <c r="F475" s="697"/>
    </row>
    <row r="476" spans="6:6" x14ac:dyDescent="0.25">
      <c r="F476" s="697"/>
    </row>
    <row r="477" spans="6:6" x14ac:dyDescent="0.25">
      <c r="F477" s="697"/>
    </row>
    <row r="478" spans="6:6" x14ac:dyDescent="0.25">
      <c r="F478" s="697"/>
    </row>
    <row r="479" spans="6:6" x14ac:dyDescent="0.25">
      <c r="F479" s="697"/>
    </row>
    <row r="480" spans="6:6" x14ac:dyDescent="0.25">
      <c r="F480" s="697"/>
    </row>
    <row r="481" spans="6:6" x14ac:dyDescent="0.25">
      <c r="F481" s="697"/>
    </row>
    <row r="482" spans="6:6" x14ac:dyDescent="0.25">
      <c r="F482" s="697"/>
    </row>
    <row r="483" spans="6:6" x14ac:dyDescent="0.25">
      <c r="F483" s="697"/>
    </row>
    <row r="484" spans="6:6" x14ac:dyDescent="0.25">
      <c r="F484" s="697"/>
    </row>
    <row r="485" spans="6:6" x14ac:dyDescent="0.25">
      <c r="F485" s="697"/>
    </row>
    <row r="486" spans="6:6" x14ac:dyDescent="0.25">
      <c r="F486" s="697"/>
    </row>
    <row r="487" spans="6:6" x14ac:dyDescent="0.25">
      <c r="F487" s="697"/>
    </row>
    <row r="488" spans="6:6" x14ac:dyDescent="0.25">
      <c r="F488" s="697"/>
    </row>
    <row r="489" spans="6:6" x14ac:dyDescent="0.25">
      <c r="F489" s="697"/>
    </row>
    <row r="490" spans="6:6" x14ac:dyDescent="0.25">
      <c r="F490" s="697"/>
    </row>
    <row r="491" spans="6:6" x14ac:dyDescent="0.25">
      <c r="F491" s="697"/>
    </row>
    <row r="492" spans="6:6" x14ac:dyDescent="0.25">
      <c r="F492" s="697"/>
    </row>
    <row r="493" spans="6:6" x14ac:dyDescent="0.25">
      <c r="F493" s="697"/>
    </row>
    <row r="494" spans="6:6" x14ac:dyDescent="0.25">
      <c r="F494" s="697"/>
    </row>
    <row r="495" spans="6:6" x14ac:dyDescent="0.25">
      <c r="F495" s="697"/>
    </row>
    <row r="496" spans="6:6" x14ac:dyDescent="0.25">
      <c r="F496" s="697"/>
    </row>
    <row r="497" spans="6:6" x14ac:dyDescent="0.25">
      <c r="F497" s="697"/>
    </row>
    <row r="498" spans="6:6" x14ac:dyDescent="0.25">
      <c r="F498" s="697"/>
    </row>
    <row r="499" spans="6:6" x14ac:dyDescent="0.25">
      <c r="F499" s="697"/>
    </row>
    <row r="500" spans="6:6" x14ac:dyDescent="0.25">
      <c r="F500" s="697"/>
    </row>
    <row r="501" spans="6:6" x14ac:dyDescent="0.25">
      <c r="F501" s="697"/>
    </row>
    <row r="502" spans="6:6" x14ac:dyDescent="0.25">
      <c r="F502" s="697"/>
    </row>
    <row r="503" spans="6:6" x14ac:dyDescent="0.25">
      <c r="F503" s="697"/>
    </row>
    <row r="504" spans="6:6" x14ac:dyDescent="0.25">
      <c r="F504" s="697"/>
    </row>
    <row r="505" spans="6:6" x14ac:dyDescent="0.25">
      <c r="F505" s="697"/>
    </row>
    <row r="506" spans="6:6" x14ac:dyDescent="0.25">
      <c r="F506" s="697"/>
    </row>
    <row r="507" spans="6:6" x14ac:dyDescent="0.25">
      <c r="F507" s="697"/>
    </row>
    <row r="508" spans="6:6" x14ac:dyDescent="0.25">
      <c r="F508" s="697"/>
    </row>
    <row r="509" spans="6:6" x14ac:dyDescent="0.25">
      <c r="F509" s="697"/>
    </row>
    <row r="510" spans="6:6" x14ac:dyDescent="0.25">
      <c r="F510" s="697"/>
    </row>
    <row r="511" spans="6:6" x14ac:dyDescent="0.25">
      <c r="F511" s="697"/>
    </row>
    <row r="512" spans="6:6" x14ac:dyDescent="0.25">
      <c r="F512" s="697"/>
    </row>
    <row r="513" spans="6:6" x14ac:dyDescent="0.25">
      <c r="F513" s="697"/>
    </row>
    <row r="514" spans="6:6" x14ac:dyDescent="0.25">
      <c r="F514" s="697"/>
    </row>
    <row r="515" spans="6:6" x14ac:dyDescent="0.25">
      <c r="F515" s="697"/>
    </row>
    <row r="516" spans="6:6" x14ac:dyDescent="0.25">
      <c r="F516" s="697"/>
    </row>
    <row r="517" spans="6:6" x14ac:dyDescent="0.25">
      <c r="F517" s="697"/>
    </row>
    <row r="518" spans="6:6" x14ac:dyDescent="0.25">
      <c r="F518" s="697"/>
    </row>
    <row r="519" spans="6:6" x14ac:dyDescent="0.25">
      <c r="F519" s="697"/>
    </row>
    <row r="520" spans="6:6" x14ac:dyDescent="0.25">
      <c r="F520" s="697"/>
    </row>
    <row r="521" spans="6:6" x14ac:dyDescent="0.25">
      <c r="F521" s="697"/>
    </row>
    <row r="522" spans="6:6" x14ac:dyDescent="0.25">
      <c r="F522" s="697"/>
    </row>
    <row r="523" spans="6:6" x14ac:dyDescent="0.25">
      <c r="F523" s="697"/>
    </row>
    <row r="524" spans="6:6" x14ac:dyDescent="0.25">
      <c r="F524" s="697"/>
    </row>
    <row r="525" spans="6:6" x14ac:dyDescent="0.25">
      <c r="F525" s="697"/>
    </row>
    <row r="526" spans="6:6" x14ac:dyDescent="0.25">
      <c r="F526" s="697"/>
    </row>
    <row r="527" spans="6:6" x14ac:dyDescent="0.25">
      <c r="F527" s="697"/>
    </row>
    <row r="528" spans="6:6" x14ac:dyDescent="0.25">
      <c r="F528" s="697"/>
    </row>
    <row r="529" spans="6:6" x14ac:dyDescent="0.25">
      <c r="F529" s="697"/>
    </row>
    <row r="530" spans="6:6" x14ac:dyDescent="0.25">
      <c r="F530" s="697"/>
    </row>
    <row r="531" spans="6:6" x14ac:dyDescent="0.25">
      <c r="F531" s="697"/>
    </row>
    <row r="532" spans="6:6" x14ac:dyDescent="0.25">
      <c r="F532" s="697"/>
    </row>
    <row r="533" spans="6:6" x14ac:dyDescent="0.25">
      <c r="F533" s="697"/>
    </row>
    <row r="534" spans="6:6" x14ac:dyDescent="0.25">
      <c r="F534" s="697"/>
    </row>
    <row r="535" spans="6:6" x14ac:dyDescent="0.25">
      <c r="F535" s="697"/>
    </row>
    <row r="536" spans="6:6" x14ac:dyDescent="0.25">
      <c r="F536" s="697"/>
    </row>
    <row r="537" spans="6:6" x14ac:dyDescent="0.25">
      <c r="F537" s="697"/>
    </row>
    <row r="538" spans="6:6" x14ac:dyDescent="0.25">
      <c r="F538" s="697"/>
    </row>
    <row r="539" spans="6:6" x14ac:dyDescent="0.25">
      <c r="F539" s="697"/>
    </row>
    <row r="540" spans="6:6" x14ac:dyDescent="0.25">
      <c r="F540" s="697"/>
    </row>
    <row r="541" spans="6:6" x14ac:dyDescent="0.25">
      <c r="F541" s="697"/>
    </row>
    <row r="542" spans="6:6" x14ac:dyDescent="0.25">
      <c r="F542" s="697"/>
    </row>
    <row r="543" spans="6:6" x14ac:dyDescent="0.25">
      <c r="F543" s="697"/>
    </row>
    <row r="544" spans="6:6" x14ac:dyDescent="0.25">
      <c r="F544" s="697"/>
    </row>
    <row r="545" spans="6:6" x14ac:dyDescent="0.25">
      <c r="F545" s="697"/>
    </row>
    <row r="546" spans="6:6" x14ac:dyDescent="0.25">
      <c r="F546" s="697"/>
    </row>
    <row r="547" spans="6:6" x14ac:dyDescent="0.25">
      <c r="F547" s="697"/>
    </row>
    <row r="548" spans="6:6" x14ac:dyDescent="0.25">
      <c r="F548" s="697"/>
    </row>
    <row r="549" spans="6:6" x14ac:dyDescent="0.25">
      <c r="F549" s="697"/>
    </row>
    <row r="550" spans="6:6" x14ac:dyDescent="0.25">
      <c r="F550" s="697"/>
    </row>
    <row r="551" spans="6:6" x14ac:dyDescent="0.25">
      <c r="F551" s="697"/>
    </row>
    <row r="552" spans="6:6" x14ac:dyDescent="0.25">
      <c r="F552" s="697"/>
    </row>
    <row r="553" spans="6:6" x14ac:dyDescent="0.25">
      <c r="F553" s="697"/>
    </row>
  </sheetData>
  <mergeCells count="2">
    <mergeCell ref="A1:F1"/>
    <mergeCell ref="A2:F2"/>
  </mergeCells>
  <pageMargins left="0.70866141732283472" right="0.70866141732283472" top="0.74803149606299213" bottom="0.74803149606299213" header="0.31496062992125984" footer="0.31496062992125984"/>
  <pageSetup scale="78" orientation="portrait" r:id="rId1"/>
  <rowBreaks count="6" manualBreakCount="6">
    <brk id="41" max="5" man="1"/>
    <brk id="93" max="16383" man="1"/>
    <brk id="135" max="16383" man="1"/>
    <brk id="179" max="16383" man="1"/>
    <brk id="225" max="16383" man="1"/>
    <brk id="26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view="pageBreakPreview" topLeftCell="A346" zoomScale="99" zoomScaleNormal="100" zoomScaleSheetLayoutView="99" workbookViewId="0">
      <selection activeCell="E289" sqref="E289:E295"/>
    </sheetView>
  </sheetViews>
  <sheetFormatPr defaultRowHeight="12.5" x14ac:dyDescent="0.25"/>
  <cols>
    <col min="1" max="1" width="8.08984375" style="42" customWidth="1"/>
    <col min="2" max="2" width="32" style="34" customWidth="1"/>
    <col min="3" max="3" width="6.453125" style="34" customWidth="1"/>
    <col min="4" max="4" width="11.453125" style="34" customWidth="1"/>
    <col min="5" max="5" width="11.90625" style="27" customWidth="1"/>
    <col min="6" max="6" width="16.54296875" style="868" customWidth="1"/>
    <col min="8" max="8" width="14.08984375" style="878" bestFit="1" customWidth="1"/>
    <col min="9" max="9" width="12.90625" style="878" customWidth="1"/>
    <col min="10" max="10" width="15.36328125" bestFit="1" customWidth="1"/>
    <col min="14" max="14" width="9.36328125" bestFit="1" customWidth="1"/>
    <col min="15" max="15" width="10.36328125" bestFit="1"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3">
      <c r="A3" s="15" t="s">
        <v>1714</v>
      </c>
      <c r="B3" s="445"/>
      <c r="C3" s="448"/>
      <c r="D3" s="448"/>
      <c r="E3" s="551"/>
      <c r="F3" s="862"/>
    </row>
    <row r="4" spans="1:6" ht="13" x14ac:dyDescent="0.3">
      <c r="A4" s="15"/>
      <c r="B4" s="445"/>
      <c r="C4" s="448"/>
      <c r="D4" s="448"/>
      <c r="E4" s="551"/>
      <c r="F4" s="862"/>
    </row>
    <row r="5" spans="1:6" ht="13" x14ac:dyDescent="0.3">
      <c r="A5" s="15" t="s">
        <v>1715</v>
      </c>
      <c r="B5" s="445"/>
      <c r="C5" s="448"/>
      <c r="D5" s="448"/>
      <c r="E5" s="551"/>
      <c r="F5" s="862"/>
    </row>
    <row r="6" spans="1:6" ht="13.5" thickBot="1" x14ac:dyDescent="0.35">
      <c r="A6" s="15"/>
      <c r="B6" s="445"/>
      <c r="C6" s="448"/>
      <c r="D6" s="448"/>
      <c r="E6" s="551"/>
      <c r="F6" s="862"/>
    </row>
    <row r="7" spans="1:6" ht="26.5" thickBot="1" x14ac:dyDescent="0.3">
      <c r="A7" s="800" t="s">
        <v>72</v>
      </c>
      <c r="B7" s="801" t="s">
        <v>73</v>
      </c>
      <c r="C7" s="801" t="s">
        <v>74</v>
      </c>
      <c r="D7" s="801" t="s">
        <v>75</v>
      </c>
      <c r="E7" s="802" t="s">
        <v>1440</v>
      </c>
      <c r="F7" s="803" t="s">
        <v>1441</v>
      </c>
    </row>
    <row r="8" spans="1:6" ht="13" x14ac:dyDescent="0.25">
      <c r="A8" s="1085"/>
      <c r="B8" s="965"/>
      <c r="C8" s="965"/>
      <c r="D8" s="965"/>
      <c r="E8" s="1086"/>
      <c r="F8" s="1087"/>
    </row>
    <row r="9" spans="1:6" ht="13" x14ac:dyDescent="0.25">
      <c r="A9" s="1085"/>
      <c r="B9" s="295" t="s">
        <v>92</v>
      </c>
      <c r="C9" s="965"/>
      <c r="D9" s="965"/>
      <c r="E9" s="1086"/>
      <c r="F9" s="1087"/>
    </row>
    <row r="10" spans="1:6" ht="50" x14ac:dyDescent="0.25">
      <c r="A10" s="1085"/>
      <c r="B10" s="457" t="s">
        <v>1782</v>
      </c>
      <c r="C10" s="965"/>
      <c r="D10" s="965"/>
      <c r="E10" s="1086"/>
      <c r="F10" s="1087"/>
    </row>
    <row r="11" spans="1:6" ht="13" x14ac:dyDescent="0.25">
      <c r="A11" s="1085"/>
      <c r="B11" s="965"/>
      <c r="C11" s="965"/>
      <c r="D11" s="965"/>
      <c r="E11" s="1086"/>
      <c r="F11" s="1087"/>
    </row>
    <row r="12" spans="1:6" ht="26" x14ac:dyDescent="0.25">
      <c r="A12" s="486"/>
      <c r="B12" s="295" t="s">
        <v>112</v>
      </c>
      <c r="C12" s="487"/>
      <c r="D12" s="487"/>
      <c r="E12" s="539"/>
      <c r="F12" s="854"/>
    </row>
    <row r="13" spans="1:6" x14ac:dyDescent="0.25">
      <c r="A13" s="486"/>
      <c r="B13" s="488"/>
      <c r="C13" s="487"/>
      <c r="D13" s="487"/>
      <c r="E13" s="539"/>
      <c r="F13" s="854"/>
    </row>
    <row r="14" spans="1:6" ht="13" x14ac:dyDescent="0.3">
      <c r="A14" s="486"/>
      <c r="B14" s="359" t="s">
        <v>84</v>
      </c>
      <c r="C14" s="487"/>
      <c r="D14" s="487"/>
      <c r="E14" s="539"/>
      <c r="F14" s="854"/>
    </row>
    <row r="15" spans="1:6" ht="13" x14ac:dyDescent="0.3">
      <c r="A15" s="486"/>
      <c r="B15" s="359"/>
      <c r="C15" s="487"/>
      <c r="D15" s="487"/>
      <c r="E15" s="539"/>
      <c r="F15" s="854"/>
    </row>
    <row r="16" spans="1:6" x14ac:dyDescent="0.25">
      <c r="A16" s="486" t="s">
        <v>69</v>
      </c>
      <c r="B16" s="488" t="s">
        <v>84</v>
      </c>
      <c r="C16" s="487" t="s">
        <v>141</v>
      </c>
      <c r="D16" s="487">
        <v>2.68</v>
      </c>
      <c r="E16" s="539"/>
      <c r="F16" s="854">
        <f>D16*E16</f>
        <v>0</v>
      </c>
    </row>
    <row r="17" spans="1:6" x14ac:dyDescent="0.25">
      <c r="A17" s="486"/>
      <c r="B17" s="488"/>
      <c r="C17" s="487"/>
      <c r="D17" s="487"/>
      <c r="E17" s="539"/>
      <c r="F17" s="854"/>
    </row>
    <row r="18" spans="1:6" ht="13" x14ac:dyDescent="0.3">
      <c r="A18" s="486"/>
      <c r="B18" s="359" t="s">
        <v>93</v>
      </c>
      <c r="C18" s="487"/>
      <c r="D18" s="487"/>
      <c r="E18" s="539"/>
      <c r="F18" s="854">
        <f t="shared" ref="F18:F47" si="0">D18*E18</f>
        <v>0</v>
      </c>
    </row>
    <row r="19" spans="1:6" x14ac:dyDescent="0.25">
      <c r="A19" s="486"/>
      <c r="B19" s="488"/>
      <c r="C19" s="487"/>
      <c r="D19" s="487"/>
      <c r="E19" s="539"/>
      <c r="F19" s="854">
        <f t="shared" si="0"/>
        <v>0</v>
      </c>
    </row>
    <row r="20" spans="1:6" ht="50" x14ac:dyDescent="0.25">
      <c r="A20" s="486"/>
      <c r="B20" s="457" t="s">
        <v>211</v>
      </c>
      <c r="C20" s="487"/>
      <c r="D20" s="487"/>
      <c r="E20" s="539"/>
      <c r="F20" s="854">
        <f t="shared" si="0"/>
        <v>0</v>
      </c>
    </row>
    <row r="21" spans="1:6" x14ac:dyDescent="0.25">
      <c r="A21" s="486"/>
      <c r="B21" s="488"/>
      <c r="C21" s="487"/>
      <c r="D21" s="487"/>
      <c r="E21" s="539"/>
      <c r="F21" s="854">
        <f t="shared" si="0"/>
        <v>0</v>
      </c>
    </row>
    <row r="22" spans="1:6" x14ac:dyDescent="0.25">
      <c r="A22" s="486" t="s">
        <v>94</v>
      </c>
      <c r="B22" s="488" t="s">
        <v>95</v>
      </c>
      <c r="C22" s="487" t="s">
        <v>294</v>
      </c>
      <c r="D22" s="464">
        <v>3</v>
      </c>
      <c r="E22" s="539"/>
      <c r="F22" s="854">
        <f t="shared" si="0"/>
        <v>0</v>
      </c>
    </row>
    <row r="23" spans="1:6" x14ac:dyDescent="0.25">
      <c r="A23" s="486"/>
      <c r="B23" s="488"/>
      <c r="C23" s="487"/>
      <c r="D23" s="464"/>
      <c r="E23" s="539"/>
      <c r="F23" s="854">
        <f t="shared" si="0"/>
        <v>0</v>
      </c>
    </row>
    <row r="24" spans="1:6" ht="13" x14ac:dyDescent="0.3">
      <c r="A24" s="486"/>
      <c r="B24" s="359" t="s">
        <v>96</v>
      </c>
      <c r="C24" s="487"/>
      <c r="D24" s="464"/>
      <c r="E24" s="539"/>
      <c r="F24" s="854">
        <f t="shared" si="0"/>
        <v>0</v>
      </c>
    </row>
    <row r="25" spans="1:6" x14ac:dyDescent="0.25">
      <c r="A25" s="486"/>
      <c r="B25" s="488"/>
      <c r="C25" s="487"/>
      <c r="D25" s="464"/>
      <c r="E25" s="539"/>
      <c r="F25" s="854">
        <f t="shared" si="0"/>
        <v>0</v>
      </c>
    </row>
    <row r="26" spans="1:6" ht="50" x14ac:dyDescent="0.25">
      <c r="A26" s="486"/>
      <c r="B26" s="339" t="s">
        <v>212</v>
      </c>
      <c r="C26" s="487"/>
      <c r="D26" s="464"/>
      <c r="E26" s="539"/>
      <c r="F26" s="854">
        <f t="shared" si="0"/>
        <v>0</v>
      </c>
    </row>
    <row r="27" spans="1:6" x14ac:dyDescent="0.25">
      <c r="A27" s="486"/>
      <c r="B27" s="488"/>
      <c r="C27" s="487"/>
      <c r="D27" s="464"/>
      <c r="E27" s="539"/>
      <c r="F27" s="854">
        <f t="shared" si="0"/>
        <v>0</v>
      </c>
    </row>
    <row r="28" spans="1:6" x14ac:dyDescent="0.25">
      <c r="A28" s="486" t="s">
        <v>97</v>
      </c>
      <c r="B28" s="488" t="s">
        <v>98</v>
      </c>
      <c r="C28" s="487" t="s">
        <v>294</v>
      </c>
      <c r="D28" s="464">
        <v>2</v>
      </c>
      <c r="E28" s="539"/>
      <c r="F28" s="854">
        <f t="shared" si="0"/>
        <v>0</v>
      </c>
    </row>
    <row r="29" spans="1:6" x14ac:dyDescent="0.25">
      <c r="A29" s="486" t="s">
        <v>99</v>
      </c>
      <c r="B29" s="488" t="s">
        <v>100</v>
      </c>
      <c r="C29" s="487" t="s">
        <v>294</v>
      </c>
      <c r="D29" s="464">
        <v>3</v>
      </c>
      <c r="E29" s="539"/>
      <c r="F29" s="854">
        <f t="shared" si="0"/>
        <v>0</v>
      </c>
    </row>
    <row r="30" spans="1:6" x14ac:dyDescent="0.25">
      <c r="A30" s="486"/>
      <c r="B30" s="488"/>
      <c r="C30" s="487"/>
      <c r="D30" s="464"/>
      <c r="E30" s="539"/>
      <c r="F30" s="854">
        <f t="shared" si="0"/>
        <v>0</v>
      </c>
    </row>
    <row r="31" spans="1:6" ht="13" x14ac:dyDescent="0.3">
      <c r="A31" s="486"/>
      <c r="B31" s="360" t="s">
        <v>213</v>
      </c>
      <c r="C31" s="487"/>
      <c r="D31" s="464"/>
      <c r="E31" s="539"/>
      <c r="F31" s="854">
        <f t="shared" si="0"/>
        <v>0</v>
      </c>
    </row>
    <row r="32" spans="1:6" x14ac:dyDescent="0.25">
      <c r="A32" s="486"/>
      <c r="B32" s="488"/>
      <c r="C32" s="487"/>
      <c r="D32" s="464"/>
      <c r="E32" s="539"/>
      <c r="F32" s="854">
        <f t="shared" si="0"/>
        <v>0</v>
      </c>
    </row>
    <row r="33" spans="1:6" ht="25" x14ac:dyDescent="0.25">
      <c r="A33" s="486"/>
      <c r="B33" s="339" t="s">
        <v>254</v>
      </c>
      <c r="C33" s="487"/>
      <c r="D33" s="464"/>
      <c r="E33" s="539"/>
      <c r="F33" s="854">
        <f t="shared" si="0"/>
        <v>0</v>
      </c>
    </row>
    <row r="34" spans="1:6" x14ac:dyDescent="0.25">
      <c r="A34" s="486"/>
      <c r="B34" s="488"/>
      <c r="C34" s="487"/>
      <c r="D34" s="464"/>
      <c r="E34" s="539"/>
      <c r="F34" s="854">
        <f t="shared" si="0"/>
        <v>0</v>
      </c>
    </row>
    <row r="35" spans="1:6" x14ac:dyDescent="0.25">
      <c r="A35" s="486" t="s">
        <v>214</v>
      </c>
      <c r="B35" s="457" t="s">
        <v>215</v>
      </c>
      <c r="C35" s="487" t="s">
        <v>66</v>
      </c>
      <c r="D35" s="464">
        <v>45</v>
      </c>
      <c r="E35" s="539"/>
      <c r="F35" s="854">
        <f t="shared" si="0"/>
        <v>0</v>
      </c>
    </row>
    <row r="36" spans="1:6" x14ac:dyDescent="0.25">
      <c r="A36" s="486"/>
      <c r="B36" s="488"/>
      <c r="C36" s="487"/>
      <c r="D36" s="464"/>
      <c r="E36" s="539"/>
      <c r="F36" s="854">
        <f t="shared" si="0"/>
        <v>0</v>
      </c>
    </row>
    <row r="37" spans="1:6" ht="25" x14ac:dyDescent="0.25">
      <c r="A37" s="486"/>
      <c r="B37" s="339" t="s">
        <v>929</v>
      </c>
      <c r="C37" s="487"/>
      <c r="D37" s="464"/>
      <c r="E37" s="539"/>
      <c r="F37" s="854">
        <f t="shared" si="0"/>
        <v>0</v>
      </c>
    </row>
    <row r="38" spans="1:6" x14ac:dyDescent="0.25">
      <c r="A38" s="486"/>
      <c r="B38" s="488"/>
      <c r="C38" s="487"/>
      <c r="D38" s="464"/>
      <c r="E38" s="539"/>
      <c r="F38" s="854">
        <f t="shared" si="0"/>
        <v>0</v>
      </c>
    </row>
    <row r="39" spans="1:6" x14ac:dyDescent="0.25">
      <c r="A39" s="486" t="s">
        <v>930</v>
      </c>
      <c r="B39" s="457" t="s">
        <v>215</v>
      </c>
      <c r="C39" s="487" t="s">
        <v>66</v>
      </c>
      <c r="D39" s="464">
        <v>15</v>
      </c>
      <c r="E39" s="539"/>
      <c r="F39" s="854">
        <f t="shared" si="0"/>
        <v>0</v>
      </c>
    </row>
    <row r="40" spans="1:6" x14ac:dyDescent="0.25">
      <c r="A40" s="486"/>
      <c r="B40" s="454"/>
      <c r="C40" s="458"/>
      <c r="D40" s="464"/>
      <c r="E40" s="539"/>
      <c r="F40" s="854">
        <f t="shared" si="0"/>
        <v>0</v>
      </c>
    </row>
    <row r="41" spans="1:6" ht="13" x14ac:dyDescent="0.3">
      <c r="A41" s="486"/>
      <c r="B41" s="360" t="s">
        <v>85</v>
      </c>
      <c r="C41" s="487"/>
      <c r="D41" s="464"/>
      <c r="E41" s="539"/>
      <c r="F41" s="854">
        <f t="shared" si="0"/>
        <v>0</v>
      </c>
    </row>
    <row r="42" spans="1:6" ht="13" x14ac:dyDescent="0.3">
      <c r="A42" s="486"/>
      <c r="B42" s="360" t="s">
        <v>260</v>
      </c>
      <c r="C42" s="487"/>
      <c r="D42" s="464"/>
      <c r="E42" s="539"/>
      <c r="F42" s="854">
        <f t="shared" si="0"/>
        <v>0</v>
      </c>
    </row>
    <row r="43" spans="1:6" x14ac:dyDescent="0.25">
      <c r="A43" s="486"/>
      <c r="B43" s="339"/>
      <c r="C43" s="487"/>
      <c r="D43" s="464"/>
      <c r="E43" s="539"/>
      <c r="F43" s="854">
        <f t="shared" si="0"/>
        <v>0</v>
      </c>
    </row>
    <row r="44" spans="1:6" ht="50" x14ac:dyDescent="0.25">
      <c r="A44" s="486"/>
      <c r="B44" s="339" t="s">
        <v>1633</v>
      </c>
      <c r="C44" s="487"/>
      <c r="D44" s="464"/>
      <c r="E44" s="539"/>
      <c r="F44" s="854">
        <f t="shared" si="0"/>
        <v>0</v>
      </c>
    </row>
    <row r="45" spans="1:6" x14ac:dyDescent="0.25">
      <c r="A45" s="486"/>
      <c r="B45" s="339"/>
      <c r="C45" s="487"/>
      <c r="D45" s="464"/>
      <c r="E45" s="539"/>
      <c r="F45" s="854">
        <f t="shared" si="0"/>
        <v>0</v>
      </c>
    </row>
    <row r="46" spans="1:6" x14ac:dyDescent="0.25">
      <c r="A46" s="486" t="s">
        <v>734</v>
      </c>
      <c r="B46" s="457" t="s">
        <v>82</v>
      </c>
      <c r="C46" s="487" t="s">
        <v>66</v>
      </c>
      <c r="D46" s="464">
        <v>150</v>
      </c>
      <c r="E46" s="539"/>
      <c r="F46" s="854">
        <f t="shared" si="0"/>
        <v>0</v>
      </c>
    </row>
    <row r="47" spans="1:6" x14ac:dyDescent="0.25">
      <c r="A47" s="486" t="s">
        <v>735</v>
      </c>
      <c r="B47" s="457" t="s">
        <v>215</v>
      </c>
      <c r="C47" s="487" t="s">
        <v>66</v>
      </c>
      <c r="D47" s="464">
        <v>100</v>
      </c>
      <c r="E47" s="539"/>
      <c r="F47" s="854">
        <f t="shared" si="0"/>
        <v>0</v>
      </c>
    </row>
    <row r="48" spans="1:6" x14ac:dyDescent="0.25">
      <c r="A48" s="486"/>
      <c r="B48" s="457"/>
      <c r="C48" s="458"/>
      <c r="D48" s="464"/>
      <c r="E48" s="518"/>
      <c r="F48" s="840"/>
    </row>
    <row r="49" spans="1:15" ht="13" x14ac:dyDescent="0.3">
      <c r="A49" s="486"/>
      <c r="B49" s="360" t="s">
        <v>262</v>
      </c>
      <c r="C49" s="487"/>
      <c r="D49" s="539"/>
      <c r="E49" s="539"/>
      <c r="F49" s="854"/>
    </row>
    <row r="50" spans="1:15" x14ac:dyDescent="0.25">
      <c r="A50" s="486"/>
      <c r="B50" s="457"/>
      <c r="C50" s="487"/>
      <c r="D50" s="539"/>
      <c r="E50" s="539"/>
      <c r="F50" s="854">
        <f t="shared" ref="F50:F62" si="1">D50*E50</f>
        <v>0</v>
      </c>
    </row>
    <row r="51" spans="1:15" ht="50" x14ac:dyDescent="0.25">
      <c r="A51" s="486"/>
      <c r="B51" s="339" t="s">
        <v>255</v>
      </c>
      <c r="C51" s="487"/>
      <c r="D51" s="487"/>
      <c r="E51" s="539"/>
      <c r="F51" s="854">
        <f t="shared" si="1"/>
        <v>0</v>
      </c>
    </row>
    <row r="52" spans="1:15" x14ac:dyDescent="0.25">
      <c r="A52" s="486"/>
      <c r="B52" s="488"/>
      <c r="C52" s="487"/>
      <c r="D52" s="487"/>
      <c r="E52" s="539"/>
      <c r="F52" s="854">
        <f t="shared" si="1"/>
        <v>0</v>
      </c>
    </row>
    <row r="53" spans="1:15" x14ac:dyDescent="0.25">
      <c r="A53" s="486" t="s">
        <v>257</v>
      </c>
      <c r="B53" s="457" t="s">
        <v>82</v>
      </c>
      <c r="C53" s="487" t="s">
        <v>66</v>
      </c>
      <c r="D53" s="464">
        <v>1000</v>
      </c>
      <c r="E53" s="539"/>
      <c r="F53" s="854">
        <f>D53*E53</f>
        <v>0</v>
      </c>
    </row>
    <row r="54" spans="1:15" ht="13" x14ac:dyDescent="0.3">
      <c r="A54" s="361"/>
      <c r="B54" s="307"/>
      <c r="C54" s="307"/>
      <c r="D54" s="307"/>
      <c r="E54" s="539"/>
      <c r="F54" s="854">
        <f t="shared" si="1"/>
        <v>0</v>
      </c>
    </row>
    <row r="55" spans="1:15" ht="50" x14ac:dyDescent="0.25">
      <c r="A55" s="486"/>
      <c r="B55" s="339" t="s">
        <v>256</v>
      </c>
      <c r="C55" s="487"/>
      <c r="D55" s="464"/>
      <c r="E55" s="539"/>
      <c r="F55" s="854">
        <f t="shared" si="1"/>
        <v>0</v>
      </c>
    </row>
    <row r="56" spans="1:15" x14ac:dyDescent="0.25">
      <c r="A56" s="486"/>
      <c r="B56" s="339"/>
      <c r="C56" s="487"/>
      <c r="D56" s="464"/>
      <c r="E56" s="539"/>
      <c r="F56" s="854"/>
    </row>
    <row r="57" spans="1:15" x14ac:dyDescent="0.25">
      <c r="A57" s="486" t="s">
        <v>258</v>
      </c>
      <c r="B57" s="457" t="s">
        <v>82</v>
      </c>
      <c r="C57" s="487" t="s">
        <v>66</v>
      </c>
      <c r="D57" s="464">
        <v>1000</v>
      </c>
      <c r="E57" s="539"/>
      <c r="F57" s="854">
        <f>D57*E57</f>
        <v>0</v>
      </c>
    </row>
    <row r="58" spans="1:15" x14ac:dyDescent="0.25">
      <c r="A58" s="486"/>
      <c r="B58" s="457"/>
      <c r="C58" s="487"/>
      <c r="D58" s="539"/>
      <c r="E58" s="539"/>
      <c r="F58" s="854"/>
      <c r="L58" s="30"/>
      <c r="N58" s="26"/>
      <c r="O58" s="26"/>
    </row>
    <row r="59" spans="1:15" ht="13" thickBot="1" x14ac:dyDescent="0.3">
      <c r="A59" s="466"/>
      <c r="B59" s="467"/>
      <c r="C59" s="468"/>
      <c r="D59" s="468" t="s">
        <v>216</v>
      </c>
      <c r="E59" s="552"/>
      <c r="F59" s="842">
        <f>SUM(F12:F58)</f>
        <v>0</v>
      </c>
      <c r="L59" s="30"/>
      <c r="N59" s="26"/>
      <c r="O59" s="26"/>
    </row>
    <row r="60" spans="1:15" ht="26.5" thickBot="1" x14ac:dyDescent="0.3">
      <c r="A60" s="800" t="s">
        <v>72</v>
      </c>
      <c r="B60" s="801" t="s">
        <v>73</v>
      </c>
      <c r="C60" s="801" t="s">
        <v>74</v>
      </c>
      <c r="D60" s="801" t="s">
        <v>75</v>
      </c>
      <c r="E60" s="802" t="s">
        <v>1440</v>
      </c>
      <c r="F60" s="803" t="s">
        <v>1441</v>
      </c>
      <c r="J60" s="26"/>
    </row>
    <row r="61" spans="1:15" ht="50" x14ac:dyDescent="0.25">
      <c r="A61" s="486"/>
      <c r="B61" s="339" t="s">
        <v>1262</v>
      </c>
      <c r="C61" s="487"/>
      <c r="D61" s="464"/>
      <c r="E61" s="539"/>
      <c r="F61" s="854">
        <f t="shared" si="1"/>
        <v>0</v>
      </c>
    </row>
    <row r="62" spans="1:15" x14ac:dyDescent="0.25">
      <c r="A62" s="486"/>
      <c r="B62" s="488"/>
      <c r="C62" s="487"/>
      <c r="D62" s="464"/>
      <c r="E62" s="539"/>
      <c r="F62" s="854">
        <f t="shared" si="1"/>
        <v>0</v>
      </c>
    </row>
    <row r="63" spans="1:15" x14ac:dyDescent="0.25">
      <c r="A63" s="486" t="s">
        <v>263</v>
      </c>
      <c r="B63" s="457" t="s">
        <v>82</v>
      </c>
      <c r="C63" s="487" t="s">
        <v>66</v>
      </c>
      <c r="D63" s="464">
        <v>1200</v>
      </c>
      <c r="E63" s="539"/>
      <c r="F63" s="854">
        <f>D63*E63</f>
        <v>0</v>
      </c>
    </row>
    <row r="64" spans="1:15" ht="13" x14ac:dyDescent="0.3">
      <c r="A64" s="361"/>
      <c r="B64" s="307"/>
      <c r="C64" s="307"/>
      <c r="D64" s="307"/>
      <c r="E64" s="539"/>
      <c r="F64" s="845"/>
      <c r="J64" s="26"/>
    </row>
    <row r="65" spans="1:10" ht="50" x14ac:dyDescent="0.25">
      <c r="A65" s="486"/>
      <c r="B65" s="339" t="s">
        <v>1630</v>
      </c>
      <c r="C65" s="487"/>
      <c r="D65" s="464"/>
      <c r="E65" s="518"/>
      <c r="F65" s="840"/>
      <c r="J65" s="26"/>
    </row>
    <row r="66" spans="1:10" x14ac:dyDescent="0.25">
      <c r="A66" s="486"/>
      <c r="B66" s="488"/>
      <c r="C66" s="487"/>
      <c r="D66" s="464"/>
      <c r="E66" s="518"/>
      <c r="F66" s="840"/>
      <c r="J66" s="26"/>
    </row>
    <row r="67" spans="1:10" x14ac:dyDescent="0.25">
      <c r="A67" s="486" t="s">
        <v>263</v>
      </c>
      <c r="B67" s="457" t="s">
        <v>82</v>
      </c>
      <c r="C67" s="487" t="s">
        <v>66</v>
      </c>
      <c r="D67" s="464">
        <v>1500</v>
      </c>
      <c r="E67" s="539"/>
      <c r="F67" s="854">
        <f>D67*E67</f>
        <v>0</v>
      </c>
    </row>
    <row r="68" spans="1:10" x14ac:dyDescent="0.25">
      <c r="A68" s="486" t="s">
        <v>264</v>
      </c>
      <c r="B68" s="457" t="s">
        <v>215</v>
      </c>
      <c r="C68" s="487" t="s">
        <v>66</v>
      </c>
      <c r="D68" s="464">
        <v>400</v>
      </c>
      <c r="E68" s="539"/>
      <c r="F68" s="854">
        <f t="shared" ref="F68:F74" si="2">D68*E68</f>
        <v>0</v>
      </c>
    </row>
    <row r="69" spans="1:10" x14ac:dyDescent="0.25">
      <c r="A69" s="486"/>
      <c r="B69" s="457"/>
      <c r="C69" s="487"/>
      <c r="D69" s="464"/>
      <c r="E69" s="539"/>
      <c r="F69" s="854">
        <f t="shared" si="2"/>
        <v>0</v>
      </c>
    </row>
    <row r="70" spans="1:10" ht="50" x14ac:dyDescent="0.25">
      <c r="A70" s="486"/>
      <c r="B70" s="339" t="s">
        <v>1631</v>
      </c>
      <c r="C70" s="487"/>
      <c r="D70" s="464"/>
      <c r="E70" s="539"/>
      <c r="F70" s="854">
        <f t="shared" si="2"/>
        <v>0</v>
      </c>
    </row>
    <row r="71" spans="1:10" x14ac:dyDescent="0.25">
      <c r="A71" s="486"/>
      <c r="B71" s="488"/>
      <c r="C71" s="487"/>
      <c r="D71" s="464"/>
      <c r="E71" s="539"/>
      <c r="F71" s="854">
        <f t="shared" si="2"/>
        <v>0</v>
      </c>
    </row>
    <row r="72" spans="1:10" x14ac:dyDescent="0.25">
      <c r="A72" s="486" t="s">
        <v>931</v>
      </c>
      <c r="B72" s="457" t="s">
        <v>82</v>
      </c>
      <c r="C72" s="487" t="s">
        <v>66</v>
      </c>
      <c r="D72" s="464">
        <v>2520</v>
      </c>
      <c r="E72" s="539"/>
      <c r="F72" s="854">
        <f t="shared" si="2"/>
        <v>0</v>
      </c>
    </row>
    <row r="73" spans="1:10" x14ac:dyDescent="0.25">
      <c r="A73" s="486" t="s">
        <v>932</v>
      </c>
      <c r="B73" s="457" t="s">
        <v>215</v>
      </c>
      <c r="C73" s="487" t="s">
        <v>66</v>
      </c>
      <c r="D73" s="464">
        <v>1300</v>
      </c>
      <c r="E73" s="539"/>
      <c r="F73" s="854">
        <f t="shared" si="2"/>
        <v>0</v>
      </c>
    </row>
    <row r="74" spans="1:10" x14ac:dyDescent="0.25">
      <c r="A74" s="486"/>
      <c r="B74" s="457"/>
      <c r="C74" s="487"/>
      <c r="D74" s="464"/>
      <c r="E74" s="539"/>
      <c r="F74" s="854">
        <f t="shared" si="2"/>
        <v>0</v>
      </c>
    </row>
    <row r="75" spans="1:10" ht="50" x14ac:dyDescent="0.25">
      <c r="A75" s="486"/>
      <c r="B75" s="339" t="s">
        <v>968</v>
      </c>
      <c r="C75" s="487"/>
      <c r="D75" s="464"/>
      <c r="E75" s="539"/>
      <c r="F75" s="854">
        <f>D81*E75</f>
        <v>0</v>
      </c>
    </row>
    <row r="76" spans="1:10" x14ac:dyDescent="0.25">
      <c r="A76" s="486"/>
      <c r="B76" s="457"/>
      <c r="C76" s="487"/>
      <c r="D76" s="464"/>
      <c r="E76" s="539"/>
      <c r="F76" s="854">
        <f>D82*E76</f>
        <v>0</v>
      </c>
    </row>
    <row r="77" spans="1:10" x14ac:dyDescent="0.25">
      <c r="A77" s="486" t="s">
        <v>931</v>
      </c>
      <c r="B77" s="457" t="s">
        <v>82</v>
      </c>
      <c r="C77" s="487" t="s">
        <v>66</v>
      </c>
      <c r="D77" s="464">
        <v>3000</v>
      </c>
      <c r="E77" s="539"/>
      <c r="F77" s="854">
        <f t="shared" ref="F77:F86" si="3">D77*E77</f>
        <v>0</v>
      </c>
    </row>
    <row r="78" spans="1:10" x14ac:dyDescent="0.25">
      <c r="A78" s="486" t="s">
        <v>932</v>
      </c>
      <c r="B78" s="457" t="s">
        <v>215</v>
      </c>
      <c r="C78" s="487" t="s">
        <v>66</v>
      </c>
      <c r="D78" s="464">
        <v>1000</v>
      </c>
      <c r="E78" s="539"/>
      <c r="F78" s="854">
        <f t="shared" si="3"/>
        <v>0</v>
      </c>
    </row>
    <row r="79" spans="1:10" x14ac:dyDescent="0.25">
      <c r="A79" s="486" t="s">
        <v>932</v>
      </c>
      <c r="B79" s="457" t="s">
        <v>215</v>
      </c>
      <c r="C79" s="487" t="s">
        <v>66</v>
      </c>
      <c r="D79" s="464">
        <v>300</v>
      </c>
      <c r="E79" s="539"/>
      <c r="F79" s="854">
        <f t="shared" si="3"/>
        <v>0</v>
      </c>
    </row>
    <row r="80" spans="1:10" x14ac:dyDescent="0.25">
      <c r="A80" s="492"/>
      <c r="B80" s="554"/>
      <c r="C80" s="554"/>
      <c r="D80" s="488"/>
      <c r="E80" s="539"/>
      <c r="F80" s="854">
        <f t="shared" si="3"/>
        <v>0</v>
      </c>
    </row>
    <row r="81" spans="1:6" ht="50" x14ac:dyDescent="0.25">
      <c r="A81" s="486"/>
      <c r="B81" s="339" t="s">
        <v>1632</v>
      </c>
      <c r="C81" s="487"/>
      <c r="D81" s="464"/>
      <c r="E81" s="539"/>
      <c r="F81" s="854">
        <f t="shared" si="3"/>
        <v>0</v>
      </c>
    </row>
    <row r="82" spans="1:6" x14ac:dyDescent="0.25">
      <c r="A82" s="486"/>
      <c r="B82" s="488"/>
      <c r="C82" s="487"/>
      <c r="D82" s="464"/>
      <c r="E82" s="539"/>
      <c r="F82" s="854">
        <f t="shared" si="3"/>
        <v>0</v>
      </c>
    </row>
    <row r="83" spans="1:6" x14ac:dyDescent="0.25">
      <c r="A83" s="486" t="s">
        <v>495</v>
      </c>
      <c r="B83" s="457" t="s">
        <v>82</v>
      </c>
      <c r="C83" s="487" t="s">
        <v>66</v>
      </c>
      <c r="D83" s="464">
        <v>1400</v>
      </c>
      <c r="E83" s="539"/>
      <c r="F83" s="854">
        <f t="shared" si="3"/>
        <v>0</v>
      </c>
    </row>
    <row r="84" spans="1:6" x14ac:dyDescent="0.25">
      <c r="A84" s="486" t="s">
        <v>283</v>
      </c>
      <c r="B84" s="457" t="s">
        <v>215</v>
      </c>
      <c r="C84" s="487" t="s">
        <v>66</v>
      </c>
      <c r="D84" s="464">
        <v>400</v>
      </c>
      <c r="E84" s="539"/>
      <c r="F84" s="854">
        <f t="shared" si="3"/>
        <v>0</v>
      </c>
    </row>
    <row r="85" spans="1:6" x14ac:dyDescent="0.25">
      <c r="A85" s="486"/>
      <c r="B85" s="457"/>
      <c r="C85" s="487"/>
      <c r="D85" s="464"/>
      <c r="E85" s="539"/>
      <c r="F85" s="854">
        <f t="shared" si="3"/>
        <v>0</v>
      </c>
    </row>
    <row r="86" spans="1:6" ht="50" x14ac:dyDescent="0.25">
      <c r="A86" s="486"/>
      <c r="B86" s="339" t="s">
        <v>282</v>
      </c>
      <c r="C86" s="487"/>
      <c r="D86" s="487"/>
      <c r="E86" s="539"/>
      <c r="F86" s="854">
        <f t="shared" si="3"/>
        <v>0</v>
      </c>
    </row>
    <row r="87" spans="1:6" x14ac:dyDescent="0.25">
      <c r="A87" s="486"/>
      <c r="B87" s="339"/>
      <c r="C87" s="487"/>
      <c r="D87" s="487"/>
      <c r="E87" s="539"/>
      <c r="F87" s="854">
        <f t="shared" ref="F87:F114" si="4">D87*E87</f>
        <v>0</v>
      </c>
    </row>
    <row r="88" spans="1:6" x14ac:dyDescent="0.25">
      <c r="A88" s="486" t="s">
        <v>933</v>
      </c>
      <c r="B88" s="457" t="s">
        <v>82</v>
      </c>
      <c r="C88" s="487" t="s">
        <v>66</v>
      </c>
      <c r="D88" s="464">
        <v>300</v>
      </c>
      <c r="E88" s="539"/>
      <c r="F88" s="854">
        <f>D88*E88</f>
        <v>0</v>
      </c>
    </row>
    <row r="89" spans="1:6" x14ac:dyDescent="0.25">
      <c r="A89" s="486" t="s">
        <v>934</v>
      </c>
      <c r="B89" s="457" t="s">
        <v>215</v>
      </c>
      <c r="C89" s="487" t="s">
        <v>66</v>
      </c>
      <c r="D89" s="464">
        <v>200</v>
      </c>
      <c r="E89" s="539"/>
      <c r="F89" s="854">
        <f t="shared" si="4"/>
        <v>0</v>
      </c>
    </row>
    <row r="90" spans="1:6" x14ac:dyDescent="0.25">
      <c r="A90" s="486" t="s">
        <v>934</v>
      </c>
      <c r="B90" s="457" t="s">
        <v>215</v>
      </c>
      <c r="C90" s="487" t="s">
        <v>66</v>
      </c>
      <c r="D90" s="464">
        <v>100</v>
      </c>
      <c r="E90" s="539"/>
      <c r="F90" s="854">
        <f t="shared" si="4"/>
        <v>0</v>
      </c>
    </row>
    <row r="91" spans="1:6" x14ac:dyDescent="0.25">
      <c r="A91" s="486"/>
      <c r="B91" s="457"/>
      <c r="C91" s="487"/>
      <c r="D91" s="464"/>
      <c r="E91" s="539"/>
      <c r="F91" s="854"/>
    </row>
    <row r="92" spans="1:6" ht="50" x14ac:dyDescent="0.25">
      <c r="A92" s="486"/>
      <c r="B92" s="339" t="s">
        <v>1634</v>
      </c>
      <c r="C92" s="487"/>
      <c r="D92" s="464"/>
      <c r="E92" s="539"/>
      <c r="F92" s="854"/>
    </row>
    <row r="93" spans="1:6" x14ac:dyDescent="0.25">
      <c r="A93" s="486"/>
      <c r="B93" s="339"/>
      <c r="C93" s="487"/>
      <c r="D93" s="464"/>
      <c r="E93" s="539"/>
      <c r="F93" s="854"/>
    </row>
    <row r="94" spans="1:6" x14ac:dyDescent="0.25">
      <c r="A94" s="486" t="s">
        <v>933</v>
      </c>
      <c r="B94" s="457" t="s">
        <v>82</v>
      </c>
      <c r="C94" s="487" t="s">
        <v>66</v>
      </c>
      <c r="D94" s="464">
        <v>2000</v>
      </c>
      <c r="E94" s="539"/>
      <c r="F94" s="854">
        <f t="shared" si="4"/>
        <v>0</v>
      </c>
    </row>
    <row r="95" spans="1:6" x14ac:dyDescent="0.25">
      <c r="A95" s="486" t="s">
        <v>934</v>
      </c>
      <c r="B95" s="457" t="s">
        <v>215</v>
      </c>
      <c r="C95" s="487" t="s">
        <v>66</v>
      </c>
      <c r="D95" s="464">
        <v>200</v>
      </c>
      <c r="E95" s="539"/>
      <c r="F95" s="854">
        <f t="shared" si="4"/>
        <v>0</v>
      </c>
    </row>
    <row r="96" spans="1:6" x14ac:dyDescent="0.25">
      <c r="A96" s="486"/>
      <c r="B96" s="457"/>
      <c r="C96" s="487"/>
      <c r="D96" s="464"/>
      <c r="E96" s="539"/>
      <c r="F96" s="854"/>
    </row>
    <row r="97" spans="1:6" ht="13" x14ac:dyDescent="0.25">
      <c r="A97" s="1085"/>
      <c r="B97" s="965"/>
      <c r="C97" s="965"/>
      <c r="D97" s="965"/>
      <c r="E97" s="1086"/>
      <c r="F97" s="1087"/>
    </row>
    <row r="98" spans="1:6" ht="13" x14ac:dyDescent="0.3">
      <c r="A98" s="361"/>
      <c r="B98" s="359" t="s">
        <v>101</v>
      </c>
      <c r="C98" s="307"/>
      <c r="D98" s="307"/>
      <c r="E98" s="539"/>
      <c r="F98" s="854"/>
    </row>
    <row r="99" spans="1:6" ht="13" x14ac:dyDescent="0.3">
      <c r="A99" s="361"/>
      <c r="B99" s="488"/>
      <c r="C99" s="307"/>
      <c r="D99" s="307"/>
      <c r="E99" s="539"/>
      <c r="F99" s="854"/>
    </row>
    <row r="100" spans="1:6" ht="13" x14ac:dyDescent="0.3">
      <c r="A100" s="361"/>
      <c r="B100" s="311" t="s">
        <v>102</v>
      </c>
      <c r="C100" s="307"/>
      <c r="D100" s="307"/>
      <c r="E100" s="539"/>
      <c r="F100" s="854"/>
    </row>
    <row r="101" spans="1:6" ht="13" x14ac:dyDescent="0.3">
      <c r="A101" s="361"/>
      <c r="B101" s="311"/>
      <c r="C101" s="307"/>
      <c r="D101" s="307"/>
      <c r="E101" s="539"/>
      <c r="F101" s="854"/>
    </row>
    <row r="102" spans="1:6" ht="13" x14ac:dyDescent="0.3">
      <c r="A102" s="361"/>
      <c r="B102" s="311"/>
      <c r="C102" s="307"/>
      <c r="D102" s="307"/>
      <c r="E102" s="539"/>
      <c r="F102" s="854"/>
    </row>
    <row r="103" spans="1:6" x14ac:dyDescent="0.25">
      <c r="A103" s="486"/>
      <c r="B103" s="457"/>
      <c r="C103" s="487"/>
      <c r="D103" s="464"/>
      <c r="E103" s="539"/>
      <c r="F103" s="854"/>
    </row>
    <row r="104" spans="1:6" x14ac:dyDescent="0.25">
      <c r="A104" s="486"/>
      <c r="B104" s="457"/>
      <c r="C104" s="487"/>
      <c r="D104" s="464"/>
      <c r="E104" s="539"/>
      <c r="F104" s="854"/>
    </row>
    <row r="105" spans="1:6" ht="13" x14ac:dyDescent="0.3">
      <c r="A105" s="361"/>
      <c r="B105" s="307"/>
      <c r="C105" s="307"/>
      <c r="D105" s="307"/>
      <c r="E105" s="539"/>
      <c r="F105" s="854"/>
    </row>
    <row r="106" spans="1:6" ht="13" thickBot="1" x14ac:dyDescent="0.3">
      <c r="A106" s="466"/>
      <c r="B106" s="467"/>
      <c r="C106" s="468"/>
      <c r="D106" s="468" t="s">
        <v>216</v>
      </c>
      <c r="E106" s="552"/>
      <c r="F106" s="842">
        <f>SUM(F62:F105)</f>
        <v>0</v>
      </c>
    </row>
    <row r="107" spans="1:6" ht="26.5" thickBot="1" x14ac:dyDescent="0.3">
      <c r="A107" s="800" t="s">
        <v>72</v>
      </c>
      <c r="B107" s="801" t="s">
        <v>73</v>
      </c>
      <c r="C107" s="801" t="s">
        <v>74</v>
      </c>
      <c r="D107" s="801" t="s">
        <v>75</v>
      </c>
      <c r="E107" s="802" t="s">
        <v>1440</v>
      </c>
      <c r="F107" s="803" t="s">
        <v>1441</v>
      </c>
    </row>
    <row r="108" spans="1:6" ht="13" x14ac:dyDescent="0.3">
      <c r="A108" s="361"/>
      <c r="B108" s="307"/>
      <c r="C108" s="307"/>
      <c r="D108" s="307"/>
      <c r="E108" s="539"/>
      <c r="F108" s="854"/>
    </row>
    <row r="109" spans="1:6" ht="13" x14ac:dyDescent="0.3">
      <c r="A109" s="486"/>
      <c r="B109" s="349" t="s">
        <v>71</v>
      </c>
      <c r="C109" s="487"/>
      <c r="D109" s="487"/>
      <c r="E109" s="539"/>
      <c r="F109" s="854"/>
    </row>
    <row r="110" spans="1:6" ht="37.5" x14ac:dyDescent="0.25">
      <c r="A110" s="486"/>
      <c r="B110" s="339" t="s">
        <v>233</v>
      </c>
      <c r="C110" s="487"/>
      <c r="D110" s="487"/>
      <c r="E110" s="539"/>
      <c r="F110" s="854">
        <f t="shared" si="4"/>
        <v>0</v>
      </c>
    </row>
    <row r="111" spans="1:6" x14ac:dyDescent="0.25">
      <c r="A111" s="486"/>
      <c r="B111" s="488"/>
      <c r="C111" s="487"/>
      <c r="D111" s="487"/>
      <c r="E111" s="539"/>
      <c r="F111" s="854">
        <f t="shared" si="4"/>
        <v>0</v>
      </c>
    </row>
    <row r="112" spans="1:6" x14ac:dyDescent="0.25">
      <c r="A112" s="486" t="s">
        <v>81</v>
      </c>
      <c r="B112" s="488" t="s">
        <v>1506</v>
      </c>
      <c r="C112" s="487" t="s">
        <v>294</v>
      </c>
      <c r="D112" s="464">
        <v>1</v>
      </c>
      <c r="E112" s="539"/>
      <c r="F112" s="854">
        <f t="shared" si="4"/>
        <v>0</v>
      </c>
    </row>
    <row r="113" spans="1:6" x14ac:dyDescent="0.25">
      <c r="A113" s="486" t="s">
        <v>266</v>
      </c>
      <c r="B113" s="488" t="s">
        <v>1505</v>
      </c>
      <c r="C113" s="487" t="s">
        <v>294</v>
      </c>
      <c r="D113" s="464">
        <v>1</v>
      </c>
      <c r="E113" s="539"/>
      <c r="F113" s="854">
        <f t="shared" si="4"/>
        <v>0</v>
      </c>
    </row>
    <row r="114" spans="1:6" x14ac:dyDescent="0.25">
      <c r="A114" s="486" t="s">
        <v>280</v>
      </c>
      <c r="B114" s="488" t="s">
        <v>772</v>
      </c>
      <c r="C114" s="487" t="s">
        <v>294</v>
      </c>
      <c r="D114" s="464">
        <v>1</v>
      </c>
      <c r="E114" s="539"/>
      <c r="F114" s="854">
        <f t="shared" si="4"/>
        <v>0</v>
      </c>
    </row>
    <row r="115" spans="1:6" x14ac:dyDescent="0.25">
      <c r="A115" s="486"/>
      <c r="B115" s="339"/>
      <c r="C115" s="487"/>
      <c r="D115" s="487"/>
      <c r="E115" s="539"/>
      <c r="F115" s="854"/>
    </row>
    <row r="116" spans="1:6" ht="13" x14ac:dyDescent="0.3">
      <c r="A116" s="361"/>
      <c r="B116" s="307"/>
      <c r="C116" s="307"/>
      <c r="D116" s="307"/>
      <c r="E116" s="539"/>
      <c r="F116" s="845"/>
    </row>
    <row r="117" spans="1:6" ht="13" x14ac:dyDescent="0.3">
      <c r="A117" s="486"/>
      <c r="B117" s="349" t="s">
        <v>14</v>
      </c>
      <c r="C117" s="487"/>
      <c r="D117" s="487"/>
      <c r="E117" s="539"/>
      <c r="F117" s="854"/>
    </row>
    <row r="118" spans="1:6" ht="37.5" x14ac:dyDescent="0.25">
      <c r="A118" s="486"/>
      <c r="B118" s="339" t="s">
        <v>267</v>
      </c>
      <c r="C118" s="487"/>
      <c r="D118" s="487"/>
      <c r="E118" s="539"/>
      <c r="F118" s="854"/>
    </row>
    <row r="119" spans="1:6" x14ac:dyDescent="0.25">
      <c r="A119" s="486"/>
      <c r="B119" s="488"/>
      <c r="C119" s="487"/>
      <c r="D119" s="487"/>
      <c r="E119" s="539"/>
      <c r="F119" s="854"/>
    </row>
    <row r="120" spans="1:6" x14ac:dyDescent="0.25">
      <c r="A120" s="486" t="s">
        <v>190</v>
      </c>
      <c r="B120" s="488" t="s">
        <v>1507</v>
      </c>
      <c r="C120" s="487" t="s">
        <v>294</v>
      </c>
      <c r="D120" s="464">
        <v>2</v>
      </c>
      <c r="E120" s="539"/>
      <c r="F120" s="854">
        <f t="shared" ref="F120:F149" si="5">D120*E120</f>
        <v>0</v>
      </c>
    </row>
    <row r="121" spans="1:6" x14ac:dyDescent="0.25">
      <c r="A121" s="486" t="s">
        <v>1508</v>
      </c>
      <c r="B121" s="488" t="s">
        <v>1509</v>
      </c>
      <c r="C121" s="487" t="s">
        <v>294</v>
      </c>
      <c r="D121" s="464">
        <v>3</v>
      </c>
      <c r="E121" s="539"/>
      <c r="F121" s="854">
        <f t="shared" si="5"/>
        <v>0</v>
      </c>
    </row>
    <row r="122" spans="1:6" ht="13" x14ac:dyDescent="0.3">
      <c r="A122" s="361"/>
      <c r="B122" s="488" t="s">
        <v>945</v>
      </c>
      <c r="C122" s="487" t="s">
        <v>294</v>
      </c>
      <c r="D122" s="464">
        <v>2</v>
      </c>
      <c r="E122" s="539"/>
      <c r="F122" s="854">
        <f t="shared" si="5"/>
        <v>0</v>
      </c>
    </row>
    <row r="123" spans="1:6" ht="13" x14ac:dyDescent="0.3">
      <c r="A123" s="361"/>
      <c r="B123" s="488"/>
      <c r="C123" s="307"/>
      <c r="D123" s="307"/>
      <c r="E123" s="539"/>
      <c r="F123" s="854"/>
    </row>
    <row r="124" spans="1:6" ht="13" x14ac:dyDescent="0.3">
      <c r="A124" s="486"/>
      <c r="B124" s="362" t="s">
        <v>86</v>
      </c>
      <c r="C124" s="487"/>
      <c r="D124" s="487"/>
      <c r="E124" s="539"/>
      <c r="F124" s="854">
        <f t="shared" si="5"/>
        <v>0</v>
      </c>
    </row>
    <row r="125" spans="1:6" x14ac:dyDescent="0.25">
      <c r="A125" s="486"/>
      <c r="B125" s="488"/>
      <c r="C125" s="487"/>
      <c r="D125" s="487"/>
      <c r="E125" s="539"/>
      <c r="F125" s="854">
        <f t="shared" si="5"/>
        <v>0</v>
      </c>
    </row>
    <row r="126" spans="1:6" ht="50" x14ac:dyDescent="0.25">
      <c r="A126" s="486"/>
      <c r="B126" s="339" t="s">
        <v>234</v>
      </c>
      <c r="C126" s="487"/>
      <c r="D126" s="487"/>
      <c r="E126" s="539"/>
      <c r="F126" s="854">
        <f t="shared" si="5"/>
        <v>0</v>
      </c>
    </row>
    <row r="127" spans="1:6" x14ac:dyDescent="0.25">
      <c r="A127" s="486"/>
      <c r="B127" s="339"/>
      <c r="C127" s="487"/>
      <c r="D127" s="487"/>
      <c r="E127" s="539"/>
      <c r="F127" s="854">
        <f t="shared" si="5"/>
        <v>0</v>
      </c>
    </row>
    <row r="128" spans="1:6" x14ac:dyDescent="0.25">
      <c r="A128" s="486" t="s">
        <v>191</v>
      </c>
      <c r="B128" s="488" t="s">
        <v>1510</v>
      </c>
      <c r="C128" s="487" t="s">
        <v>294</v>
      </c>
      <c r="D128" s="464">
        <v>4</v>
      </c>
      <c r="E128" s="539"/>
      <c r="F128" s="854">
        <f t="shared" si="5"/>
        <v>0</v>
      </c>
    </row>
    <row r="129" spans="1:6" x14ac:dyDescent="0.25">
      <c r="A129" s="486" t="s">
        <v>237</v>
      </c>
      <c r="B129" s="488" t="s">
        <v>1511</v>
      </c>
      <c r="C129" s="487" t="s">
        <v>294</v>
      </c>
      <c r="D129" s="464">
        <v>3</v>
      </c>
      <c r="E129" s="539"/>
      <c r="F129" s="854">
        <f t="shared" si="5"/>
        <v>0</v>
      </c>
    </row>
    <row r="130" spans="1:6" x14ac:dyDescent="0.25">
      <c r="A130" s="486" t="s">
        <v>239</v>
      </c>
      <c r="B130" s="488" t="s">
        <v>281</v>
      </c>
      <c r="C130" s="487" t="s">
        <v>294</v>
      </c>
      <c r="D130" s="464">
        <v>3</v>
      </c>
      <c r="E130" s="539"/>
      <c r="F130" s="854">
        <f t="shared" si="5"/>
        <v>0</v>
      </c>
    </row>
    <row r="131" spans="1:6" x14ac:dyDescent="0.25">
      <c r="A131" s="486" t="s">
        <v>739</v>
      </c>
      <c r="B131" s="488" t="s">
        <v>21</v>
      </c>
      <c r="C131" s="487" t="s">
        <v>294</v>
      </c>
      <c r="D131" s="464">
        <v>2</v>
      </c>
      <c r="E131" s="539"/>
      <c r="F131" s="854">
        <f t="shared" si="5"/>
        <v>0</v>
      </c>
    </row>
    <row r="132" spans="1:6" x14ac:dyDescent="0.25">
      <c r="A132" s="486"/>
      <c r="B132" s="488"/>
      <c r="C132" s="487"/>
      <c r="D132" s="464"/>
      <c r="E132" s="539"/>
      <c r="F132" s="854">
        <f t="shared" si="5"/>
        <v>0</v>
      </c>
    </row>
    <row r="133" spans="1:6" ht="13" x14ac:dyDescent="0.3">
      <c r="A133" s="306"/>
      <c r="B133" s="349" t="s">
        <v>76</v>
      </c>
      <c r="C133" s="487"/>
      <c r="D133" s="487"/>
      <c r="E133" s="539"/>
      <c r="F133" s="854">
        <f t="shared" si="5"/>
        <v>0</v>
      </c>
    </row>
    <row r="134" spans="1:6" ht="13" x14ac:dyDescent="0.3">
      <c r="A134" s="306"/>
      <c r="B134" s="362"/>
      <c r="C134" s="487"/>
      <c r="D134" s="487"/>
      <c r="E134" s="539"/>
      <c r="F134" s="854">
        <f t="shared" si="5"/>
        <v>0</v>
      </c>
    </row>
    <row r="135" spans="1:6" ht="13" x14ac:dyDescent="0.3">
      <c r="A135" s="361"/>
      <c r="B135" s="349" t="s">
        <v>148</v>
      </c>
      <c r="C135" s="487"/>
      <c r="D135" s="487"/>
      <c r="E135" s="539"/>
      <c r="F135" s="854">
        <f t="shared" si="5"/>
        <v>0</v>
      </c>
    </row>
    <row r="136" spans="1:6" ht="13" x14ac:dyDescent="0.3">
      <c r="A136" s="361"/>
      <c r="B136" s="349"/>
      <c r="C136" s="487"/>
      <c r="D136" s="487"/>
      <c r="E136" s="539"/>
      <c r="F136" s="854">
        <f t="shared" si="5"/>
        <v>0</v>
      </c>
    </row>
    <row r="137" spans="1:6" ht="50.5" x14ac:dyDescent="0.3">
      <c r="A137" s="361"/>
      <c r="B137" s="339" t="s">
        <v>235</v>
      </c>
      <c r="C137" s="487"/>
      <c r="D137" s="487"/>
      <c r="E137" s="539"/>
      <c r="F137" s="854">
        <f t="shared" si="5"/>
        <v>0</v>
      </c>
    </row>
    <row r="138" spans="1:6" ht="13" x14ac:dyDescent="0.3">
      <c r="A138" s="361"/>
      <c r="B138" s="307"/>
      <c r="C138" s="307"/>
      <c r="D138" s="307"/>
      <c r="E138" s="539"/>
      <c r="F138" s="854">
        <f t="shared" si="5"/>
        <v>0</v>
      </c>
    </row>
    <row r="139" spans="1:6" x14ac:dyDescent="0.25">
      <c r="A139" s="453" t="s">
        <v>165</v>
      </c>
      <c r="B139" s="488" t="s">
        <v>1510</v>
      </c>
      <c r="C139" s="487" t="s">
        <v>294</v>
      </c>
      <c r="D139" s="464">
        <v>3</v>
      </c>
      <c r="E139" s="539"/>
      <c r="F139" s="854">
        <f t="shared" si="5"/>
        <v>0</v>
      </c>
    </row>
    <row r="140" spans="1:6" x14ac:dyDescent="0.25">
      <c r="A140" s="453" t="s">
        <v>1</v>
      </c>
      <c r="B140" s="488" t="s">
        <v>935</v>
      </c>
      <c r="C140" s="487"/>
      <c r="D140" s="464"/>
      <c r="E140" s="539"/>
      <c r="F140" s="854"/>
    </row>
    <row r="141" spans="1:6" x14ac:dyDescent="0.25">
      <c r="A141" s="453" t="s">
        <v>297</v>
      </c>
      <c r="B141" s="488" t="s">
        <v>1511</v>
      </c>
      <c r="C141" s="487" t="s">
        <v>294</v>
      </c>
      <c r="D141" s="464">
        <v>2</v>
      </c>
      <c r="E141" s="539"/>
      <c r="F141" s="854">
        <f t="shared" si="5"/>
        <v>0</v>
      </c>
    </row>
    <row r="142" spans="1:6" x14ac:dyDescent="0.25">
      <c r="A142" s="453" t="s">
        <v>741</v>
      </c>
      <c r="B142" s="488" t="s">
        <v>175</v>
      </c>
      <c r="C142" s="487" t="s">
        <v>294</v>
      </c>
      <c r="D142" s="464">
        <v>2</v>
      </c>
      <c r="E142" s="539"/>
      <c r="F142" s="854">
        <f t="shared" si="5"/>
        <v>0</v>
      </c>
    </row>
    <row r="143" spans="1:6" x14ac:dyDescent="0.25">
      <c r="A143" s="453"/>
      <c r="B143" s="488"/>
      <c r="C143" s="487"/>
      <c r="D143" s="464"/>
      <c r="E143" s="539"/>
      <c r="F143" s="854">
        <f t="shared" si="5"/>
        <v>0</v>
      </c>
    </row>
    <row r="144" spans="1:6" ht="13" x14ac:dyDescent="0.3">
      <c r="A144" s="486"/>
      <c r="B144" s="349"/>
      <c r="C144" s="487"/>
      <c r="D144" s="487"/>
      <c r="E144" s="539"/>
      <c r="F144" s="854">
        <f t="shared" si="5"/>
        <v>0</v>
      </c>
    </row>
    <row r="145" spans="1:6" x14ac:dyDescent="0.25">
      <c r="A145" s="486"/>
      <c r="B145" s="454"/>
      <c r="C145" s="487"/>
      <c r="D145" s="464"/>
      <c r="E145" s="539"/>
      <c r="F145" s="854">
        <f t="shared" si="5"/>
        <v>0</v>
      </c>
    </row>
    <row r="146" spans="1:6" ht="37.5" x14ac:dyDescent="0.25">
      <c r="A146" s="486"/>
      <c r="B146" s="339" t="s">
        <v>236</v>
      </c>
      <c r="C146" s="487"/>
      <c r="D146" s="464"/>
      <c r="E146" s="539"/>
      <c r="F146" s="854">
        <f t="shared" si="5"/>
        <v>0</v>
      </c>
    </row>
    <row r="147" spans="1:6" x14ac:dyDescent="0.25">
      <c r="A147" s="486"/>
      <c r="B147" s="488"/>
      <c r="C147" s="487"/>
      <c r="D147" s="464"/>
      <c r="E147" s="539"/>
      <c r="F147" s="854">
        <f t="shared" si="5"/>
        <v>0</v>
      </c>
    </row>
    <row r="148" spans="1:6" x14ac:dyDescent="0.25">
      <c r="A148" s="486" t="s">
        <v>166</v>
      </c>
      <c r="B148" s="488" t="s">
        <v>281</v>
      </c>
      <c r="C148" s="458" t="s">
        <v>294</v>
      </c>
      <c r="D148" s="464">
        <v>2</v>
      </c>
      <c r="E148" s="539"/>
      <c r="F148" s="854">
        <f t="shared" si="5"/>
        <v>0</v>
      </c>
    </row>
    <row r="149" spans="1:6" x14ac:dyDescent="0.25">
      <c r="A149" s="486" t="s">
        <v>936</v>
      </c>
      <c r="B149" s="488" t="s">
        <v>175</v>
      </c>
      <c r="C149" s="458" t="s">
        <v>294</v>
      </c>
      <c r="D149" s="464">
        <v>2</v>
      </c>
      <c r="E149" s="539"/>
      <c r="F149" s="854">
        <f t="shared" si="5"/>
        <v>0</v>
      </c>
    </row>
    <row r="150" spans="1:6" x14ac:dyDescent="0.25">
      <c r="A150" s="486"/>
      <c r="B150" s="488"/>
      <c r="C150" s="458"/>
      <c r="D150" s="464"/>
      <c r="E150" s="539"/>
      <c r="F150" s="854"/>
    </row>
    <row r="151" spans="1:6" x14ac:dyDescent="0.25">
      <c r="A151" s="486"/>
      <c r="B151" s="488"/>
      <c r="C151" s="458"/>
      <c r="D151" s="464"/>
      <c r="E151" s="539"/>
      <c r="F151" s="854"/>
    </row>
    <row r="152" spans="1:6" x14ac:dyDescent="0.25">
      <c r="A152" s="486"/>
      <c r="B152" s="488"/>
      <c r="C152" s="458"/>
      <c r="D152" s="464"/>
      <c r="E152" s="539"/>
      <c r="F152" s="854"/>
    </row>
    <row r="153" spans="1:6" ht="13" x14ac:dyDescent="0.3">
      <c r="A153" s="486"/>
      <c r="B153" s="349"/>
      <c r="C153" s="487"/>
      <c r="D153" s="464"/>
      <c r="E153" s="518"/>
      <c r="F153" s="840"/>
    </row>
    <row r="154" spans="1:6" x14ac:dyDescent="0.25">
      <c r="A154" s="486"/>
      <c r="B154" s="488"/>
      <c r="C154" s="487"/>
      <c r="D154" s="464"/>
      <c r="E154" s="518"/>
      <c r="F154" s="840"/>
    </row>
    <row r="155" spans="1:6" ht="13" x14ac:dyDescent="0.3">
      <c r="A155" s="486"/>
      <c r="B155" s="349"/>
      <c r="C155" s="487"/>
      <c r="D155" s="487"/>
      <c r="E155" s="539"/>
      <c r="F155" s="854"/>
    </row>
    <row r="156" spans="1:6" ht="13" thickBot="1" x14ac:dyDescent="0.3">
      <c r="A156" s="466"/>
      <c r="B156" s="467"/>
      <c r="C156" s="468"/>
      <c r="D156" s="468" t="s">
        <v>216</v>
      </c>
      <c r="E156" s="552"/>
      <c r="F156" s="842">
        <f>SUM(F109:F155)</f>
        <v>0</v>
      </c>
    </row>
    <row r="157" spans="1:6" ht="26.5" thickBot="1" x14ac:dyDescent="0.3">
      <c r="A157" s="800" t="s">
        <v>72</v>
      </c>
      <c r="B157" s="801" t="s">
        <v>73</v>
      </c>
      <c r="C157" s="801" t="s">
        <v>74</v>
      </c>
      <c r="D157" s="801" t="s">
        <v>75</v>
      </c>
      <c r="E157" s="802" t="s">
        <v>1440</v>
      </c>
      <c r="F157" s="803" t="s">
        <v>1441</v>
      </c>
    </row>
    <row r="158" spans="1:6" ht="13" x14ac:dyDescent="0.3">
      <c r="A158" s="486"/>
      <c r="B158" s="349"/>
      <c r="C158" s="487"/>
      <c r="D158" s="487"/>
      <c r="E158" s="539"/>
      <c r="F158" s="845"/>
    </row>
    <row r="159" spans="1:6" ht="13" x14ac:dyDescent="0.3">
      <c r="A159" s="486"/>
      <c r="B159" s="360" t="s">
        <v>766</v>
      </c>
      <c r="C159" s="487"/>
      <c r="D159" s="487"/>
      <c r="E159" s="539"/>
      <c r="F159" s="854">
        <f t="shared" ref="F159:F169" si="6">D159*E159</f>
        <v>0</v>
      </c>
    </row>
    <row r="160" spans="1:6" x14ac:dyDescent="0.25">
      <c r="A160" s="486"/>
      <c r="B160" s="488"/>
      <c r="C160" s="487"/>
      <c r="D160" s="487"/>
      <c r="E160" s="539"/>
      <c r="F160" s="854">
        <f t="shared" si="6"/>
        <v>0</v>
      </c>
    </row>
    <row r="161" spans="1:6" ht="37.5" x14ac:dyDescent="0.25">
      <c r="A161" s="486"/>
      <c r="B161" s="339" t="s">
        <v>742</v>
      </c>
      <c r="C161" s="487"/>
      <c r="D161" s="539"/>
      <c r="E161" s="539"/>
      <c r="F161" s="854">
        <f t="shared" si="6"/>
        <v>0</v>
      </c>
    </row>
    <row r="162" spans="1:6" x14ac:dyDescent="0.25">
      <c r="A162" s="486"/>
      <c r="B162" s="339"/>
      <c r="C162" s="487"/>
      <c r="D162" s="539"/>
      <c r="E162" s="539"/>
      <c r="F162" s="854">
        <f t="shared" si="6"/>
        <v>0</v>
      </c>
    </row>
    <row r="163" spans="1:6" x14ac:dyDescent="0.25">
      <c r="A163" s="486" t="s">
        <v>284</v>
      </c>
      <c r="B163" s="488" t="s">
        <v>762</v>
      </c>
      <c r="C163" s="487" t="s">
        <v>294</v>
      </c>
      <c r="D163" s="464">
        <v>2</v>
      </c>
      <c r="E163" s="539"/>
      <c r="F163" s="854">
        <f t="shared" si="6"/>
        <v>0</v>
      </c>
    </row>
    <row r="164" spans="1:6" x14ac:dyDescent="0.25">
      <c r="A164" s="486" t="s">
        <v>285</v>
      </c>
      <c r="B164" s="488" t="s">
        <v>763</v>
      </c>
      <c r="C164" s="487" t="s">
        <v>294</v>
      </c>
      <c r="D164" s="464">
        <v>1</v>
      </c>
      <c r="E164" s="539"/>
      <c r="F164" s="854">
        <f t="shared" si="6"/>
        <v>0</v>
      </c>
    </row>
    <row r="165" spans="1:6" x14ac:dyDescent="0.25">
      <c r="A165" s="486"/>
      <c r="B165" s="488"/>
      <c r="C165" s="487"/>
      <c r="D165" s="464"/>
      <c r="E165" s="539"/>
      <c r="F165" s="854">
        <f t="shared" si="6"/>
        <v>0</v>
      </c>
    </row>
    <row r="166" spans="1:6" ht="37.5" x14ac:dyDescent="0.25">
      <c r="A166" s="486"/>
      <c r="B166" s="339" t="s">
        <v>286</v>
      </c>
      <c r="C166" s="487"/>
      <c r="D166" s="464"/>
      <c r="E166" s="539"/>
      <c r="F166" s="854">
        <f t="shared" si="6"/>
        <v>0</v>
      </c>
    </row>
    <row r="167" spans="1:6" x14ac:dyDescent="0.25">
      <c r="A167" s="486"/>
      <c r="B167" s="339"/>
      <c r="C167" s="487"/>
      <c r="D167" s="464"/>
      <c r="E167" s="539"/>
      <c r="F167" s="854">
        <f t="shared" si="6"/>
        <v>0</v>
      </c>
    </row>
    <row r="168" spans="1:6" x14ac:dyDescent="0.25">
      <c r="A168" s="486" t="s">
        <v>745</v>
      </c>
      <c r="B168" s="488" t="s">
        <v>762</v>
      </c>
      <c r="C168" s="487" t="s">
        <v>294</v>
      </c>
      <c r="D168" s="464">
        <v>1</v>
      </c>
      <c r="E168" s="539"/>
      <c r="F168" s="854">
        <f t="shared" si="6"/>
        <v>0</v>
      </c>
    </row>
    <row r="169" spans="1:6" x14ac:dyDescent="0.25">
      <c r="A169" s="486" t="s">
        <v>746</v>
      </c>
      <c r="B169" s="488" t="s">
        <v>763</v>
      </c>
      <c r="C169" s="487" t="s">
        <v>294</v>
      </c>
      <c r="D169" s="464">
        <v>2</v>
      </c>
      <c r="E169" s="539"/>
      <c r="F169" s="854">
        <f t="shared" si="6"/>
        <v>0</v>
      </c>
    </row>
    <row r="170" spans="1:6" x14ac:dyDescent="0.25">
      <c r="A170" s="486"/>
      <c r="B170" s="488"/>
      <c r="C170" s="487"/>
      <c r="D170" s="464"/>
      <c r="E170" s="518"/>
      <c r="F170" s="840"/>
    </row>
    <row r="171" spans="1:6" ht="37.5" x14ac:dyDescent="0.25">
      <c r="A171" s="486"/>
      <c r="B171" s="339" t="s">
        <v>287</v>
      </c>
      <c r="C171" s="487"/>
      <c r="D171" s="464"/>
      <c r="E171" s="518"/>
      <c r="F171" s="840"/>
    </row>
    <row r="172" spans="1:6" x14ac:dyDescent="0.25">
      <c r="A172" s="486"/>
      <c r="B172" s="457"/>
      <c r="C172" s="487"/>
      <c r="D172" s="464"/>
      <c r="E172" s="518"/>
      <c r="F172" s="840"/>
    </row>
    <row r="173" spans="1:6" x14ac:dyDescent="0.25">
      <c r="A173" s="486" t="s">
        <v>288</v>
      </c>
      <c r="B173" s="488" t="s">
        <v>762</v>
      </c>
      <c r="C173" s="487" t="s">
        <v>294</v>
      </c>
      <c r="D173" s="464">
        <v>1</v>
      </c>
      <c r="E173" s="539"/>
      <c r="F173" s="854">
        <f t="shared" ref="F173:F203" si="7">D173*E173</f>
        <v>0</v>
      </c>
    </row>
    <row r="174" spans="1:6" x14ac:dyDescent="0.25">
      <c r="A174" s="486" t="s">
        <v>765</v>
      </c>
      <c r="B174" s="488" t="s">
        <v>1512</v>
      </c>
      <c r="C174" s="487" t="s">
        <v>294</v>
      </c>
      <c r="D174" s="464">
        <v>2</v>
      </c>
      <c r="E174" s="539"/>
      <c r="F174" s="854">
        <f t="shared" si="7"/>
        <v>0</v>
      </c>
    </row>
    <row r="175" spans="1:6" ht="13" x14ac:dyDescent="0.3">
      <c r="A175" s="361"/>
      <c r="B175" s="307"/>
      <c r="C175" s="307"/>
      <c r="D175" s="307"/>
      <c r="E175" s="539"/>
      <c r="F175" s="854">
        <f t="shared" si="7"/>
        <v>0</v>
      </c>
    </row>
    <row r="176" spans="1:6" ht="13" x14ac:dyDescent="0.3">
      <c r="A176" s="486"/>
      <c r="B176" s="349" t="s">
        <v>71</v>
      </c>
      <c r="C176" s="487"/>
      <c r="D176" s="464"/>
      <c r="E176" s="539"/>
      <c r="F176" s="854">
        <f t="shared" si="7"/>
        <v>0</v>
      </c>
    </row>
    <row r="177" spans="1:6" ht="13" x14ac:dyDescent="0.3">
      <c r="A177" s="486"/>
      <c r="B177" s="349"/>
      <c r="C177" s="487"/>
      <c r="D177" s="464"/>
      <c r="E177" s="539"/>
      <c r="F177" s="854">
        <f t="shared" si="7"/>
        <v>0</v>
      </c>
    </row>
    <row r="178" spans="1:6" ht="25" x14ac:dyDescent="0.25">
      <c r="A178" s="486"/>
      <c r="B178" s="339" t="s">
        <v>937</v>
      </c>
      <c r="C178" s="487"/>
      <c r="D178" s="464"/>
      <c r="E178" s="539"/>
      <c r="F178" s="854">
        <f t="shared" si="7"/>
        <v>0</v>
      </c>
    </row>
    <row r="179" spans="1:6" x14ac:dyDescent="0.25">
      <c r="A179" s="486"/>
      <c r="B179" s="488"/>
      <c r="C179" s="487"/>
      <c r="D179" s="464"/>
      <c r="E179" s="539"/>
      <c r="F179" s="854">
        <f t="shared" si="7"/>
        <v>0</v>
      </c>
    </row>
    <row r="180" spans="1:6" x14ac:dyDescent="0.25">
      <c r="A180" s="486" t="s">
        <v>938</v>
      </c>
      <c r="B180" s="488" t="s">
        <v>762</v>
      </c>
      <c r="C180" s="487" t="s">
        <v>294</v>
      </c>
      <c r="D180" s="464">
        <v>6</v>
      </c>
      <c r="E180" s="539"/>
      <c r="F180" s="854">
        <f t="shared" si="7"/>
        <v>0</v>
      </c>
    </row>
    <row r="181" spans="1:6" x14ac:dyDescent="0.25">
      <c r="A181" s="486" t="s">
        <v>939</v>
      </c>
      <c r="B181" s="488" t="s">
        <v>1512</v>
      </c>
      <c r="C181" s="487" t="s">
        <v>294</v>
      </c>
      <c r="D181" s="464">
        <v>2</v>
      </c>
      <c r="E181" s="539"/>
      <c r="F181" s="854">
        <f t="shared" si="7"/>
        <v>0</v>
      </c>
    </row>
    <row r="182" spans="1:6" ht="13" x14ac:dyDescent="0.3">
      <c r="A182" s="486"/>
      <c r="B182" s="349"/>
      <c r="C182" s="487"/>
      <c r="D182" s="464"/>
      <c r="E182" s="539"/>
      <c r="F182" s="854">
        <f t="shared" si="7"/>
        <v>0</v>
      </c>
    </row>
    <row r="183" spans="1:6" ht="25" x14ac:dyDescent="0.25">
      <c r="A183" s="486"/>
      <c r="B183" s="339" t="s">
        <v>268</v>
      </c>
      <c r="C183" s="487"/>
      <c r="D183" s="464"/>
      <c r="E183" s="539"/>
      <c r="F183" s="854">
        <f t="shared" si="7"/>
        <v>0</v>
      </c>
    </row>
    <row r="184" spans="1:6" ht="13" x14ac:dyDescent="0.3">
      <c r="A184" s="486"/>
      <c r="B184" s="349"/>
      <c r="C184" s="487"/>
      <c r="D184" s="464"/>
      <c r="E184" s="539"/>
      <c r="F184" s="854">
        <f t="shared" si="7"/>
        <v>0</v>
      </c>
    </row>
    <row r="185" spans="1:6" x14ac:dyDescent="0.25">
      <c r="A185" s="486" t="s">
        <v>269</v>
      </c>
      <c r="B185" s="488" t="s">
        <v>272</v>
      </c>
      <c r="C185" s="487" t="s">
        <v>294</v>
      </c>
      <c r="D185" s="464">
        <v>20</v>
      </c>
      <c r="E185" s="539"/>
      <c r="F185" s="854">
        <f t="shared" si="7"/>
        <v>0</v>
      </c>
    </row>
    <row r="186" spans="1:6" x14ac:dyDescent="0.25">
      <c r="A186" s="486" t="s">
        <v>270</v>
      </c>
      <c r="B186" s="488" t="s">
        <v>271</v>
      </c>
      <c r="C186" s="487" t="s">
        <v>294</v>
      </c>
      <c r="D186" s="464">
        <v>80</v>
      </c>
      <c r="E186" s="539"/>
      <c r="F186" s="854">
        <f t="shared" si="7"/>
        <v>0</v>
      </c>
    </row>
    <row r="187" spans="1:6" x14ac:dyDescent="0.25">
      <c r="A187" s="486" t="s">
        <v>747</v>
      </c>
      <c r="B187" s="488" t="s">
        <v>303</v>
      </c>
      <c r="C187" s="487" t="s">
        <v>294</v>
      </c>
      <c r="D187" s="464">
        <v>30</v>
      </c>
      <c r="E187" s="539"/>
      <c r="F187" s="854">
        <f t="shared" si="7"/>
        <v>0</v>
      </c>
    </row>
    <row r="188" spans="1:6" x14ac:dyDescent="0.25">
      <c r="A188" s="486" t="s">
        <v>748</v>
      </c>
      <c r="B188" s="488" t="s">
        <v>304</v>
      </c>
      <c r="C188" s="487" t="s">
        <v>294</v>
      </c>
      <c r="D188" s="464">
        <v>100</v>
      </c>
      <c r="E188" s="539"/>
      <c r="F188" s="854">
        <f t="shared" si="7"/>
        <v>0</v>
      </c>
    </row>
    <row r="189" spans="1:6" x14ac:dyDescent="0.25">
      <c r="A189" s="486" t="s">
        <v>749</v>
      </c>
      <c r="B189" s="488" t="s">
        <v>305</v>
      </c>
      <c r="C189" s="487" t="s">
        <v>294</v>
      </c>
      <c r="D189" s="464">
        <v>50</v>
      </c>
      <c r="E189" s="539"/>
      <c r="F189" s="854">
        <f t="shared" si="7"/>
        <v>0</v>
      </c>
    </row>
    <row r="190" spans="1:6" ht="13" x14ac:dyDescent="0.3">
      <c r="A190" s="361"/>
      <c r="B190" s="307"/>
      <c r="C190" s="307"/>
      <c r="D190" s="464"/>
      <c r="E190" s="539"/>
      <c r="F190" s="854">
        <f t="shared" si="7"/>
        <v>0</v>
      </c>
    </row>
    <row r="191" spans="1:6" ht="13" x14ac:dyDescent="0.3">
      <c r="A191" s="486"/>
      <c r="B191" s="349" t="s">
        <v>273</v>
      </c>
      <c r="C191" s="487"/>
      <c r="D191" s="487"/>
      <c r="E191" s="539"/>
      <c r="F191" s="854">
        <f t="shared" si="7"/>
        <v>0</v>
      </c>
    </row>
    <row r="192" spans="1:6" ht="13" x14ac:dyDescent="0.3">
      <c r="A192" s="486"/>
      <c r="B192" s="349"/>
      <c r="C192" s="487"/>
      <c r="D192" s="487"/>
      <c r="E192" s="539"/>
      <c r="F192" s="854">
        <f t="shared" si="7"/>
        <v>0</v>
      </c>
    </row>
    <row r="193" spans="1:9" ht="25" x14ac:dyDescent="0.25">
      <c r="A193" s="547"/>
      <c r="B193" s="339" t="s">
        <v>806</v>
      </c>
      <c r="C193" s="487"/>
      <c r="D193" s="464"/>
      <c r="E193" s="539"/>
      <c r="F193" s="854">
        <f t="shared" si="7"/>
        <v>0</v>
      </c>
    </row>
    <row r="194" spans="1:9" x14ac:dyDescent="0.25">
      <c r="A194" s="547"/>
      <c r="B194" s="339"/>
      <c r="C194" s="487"/>
      <c r="D194" s="464"/>
      <c r="E194" s="539"/>
      <c r="F194" s="854">
        <f t="shared" si="7"/>
        <v>0</v>
      </c>
    </row>
    <row r="195" spans="1:9" x14ac:dyDescent="0.25">
      <c r="A195" s="547" t="s">
        <v>802</v>
      </c>
      <c r="B195" s="457" t="s">
        <v>940</v>
      </c>
      <c r="C195" s="487" t="s">
        <v>294</v>
      </c>
      <c r="D195" s="464">
        <v>1</v>
      </c>
      <c r="E195" s="539"/>
      <c r="F195" s="854">
        <f t="shared" si="7"/>
        <v>0</v>
      </c>
    </row>
    <row r="196" spans="1:9" x14ac:dyDescent="0.25">
      <c r="A196" s="547" t="s">
        <v>805</v>
      </c>
      <c r="B196" s="457" t="s">
        <v>803</v>
      </c>
      <c r="C196" s="487" t="s">
        <v>294</v>
      </c>
      <c r="D196" s="464">
        <v>1</v>
      </c>
      <c r="E196" s="539"/>
      <c r="F196" s="854">
        <f t="shared" si="7"/>
        <v>0</v>
      </c>
    </row>
    <row r="197" spans="1:9" x14ac:dyDescent="0.25">
      <c r="A197" s="547" t="s">
        <v>942</v>
      </c>
      <c r="B197" s="457" t="s">
        <v>804</v>
      </c>
      <c r="C197" s="487" t="s">
        <v>294</v>
      </c>
      <c r="D197" s="464">
        <v>2</v>
      </c>
      <c r="E197" s="539"/>
      <c r="F197" s="854">
        <f t="shared" si="7"/>
        <v>0</v>
      </c>
    </row>
    <row r="198" spans="1:9" x14ac:dyDescent="0.25">
      <c r="A198" s="547" t="s">
        <v>943</v>
      </c>
      <c r="B198" s="457" t="s">
        <v>941</v>
      </c>
      <c r="C198" s="487" t="s">
        <v>294</v>
      </c>
      <c r="D198" s="464">
        <v>2</v>
      </c>
      <c r="E198" s="539"/>
      <c r="F198" s="854">
        <f t="shared" si="7"/>
        <v>0</v>
      </c>
    </row>
    <row r="199" spans="1:9" x14ac:dyDescent="0.25">
      <c r="A199" s="547"/>
      <c r="B199" s="457"/>
      <c r="C199" s="487"/>
      <c r="D199" s="464"/>
      <c r="E199" s="539"/>
      <c r="F199" s="854">
        <f t="shared" si="7"/>
        <v>0</v>
      </c>
    </row>
    <row r="200" spans="1:9" ht="25" x14ac:dyDescent="0.25">
      <c r="A200" s="486"/>
      <c r="B200" s="555" t="s">
        <v>274</v>
      </c>
      <c r="C200" s="487"/>
      <c r="D200" s="487"/>
      <c r="E200" s="539"/>
      <c r="F200" s="854">
        <f t="shared" si="7"/>
        <v>0</v>
      </c>
    </row>
    <row r="201" spans="1:9" x14ac:dyDescent="0.25">
      <c r="A201" s="547"/>
      <c r="B201" s="339"/>
      <c r="C201" s="487"/>
      <c r="D201" s="487"/>
      <c r="E201" s="539"/>
      <c r="F201" s="854">
        <f t="shared" si="7"/>
        <v>0</v>
      </c>
    </row>
    <row r="202" spans="1:9" x14ac:dyDescent="0.25">
      <c r="A202" s="547" t="s">
        <v>275</v>
      </c>
      <c r="B202" s="457" t="s">
        <v>276</v>
      </c>
      <c r="C202" s="487" t="s">
        <v>294</v>
      </c>
      <c r="D202" s="464">
        <v>2</v>
      </c>
      <c r="E202" s="539"/>
      <c r="F202" s="854">
        <f t="shared" si="7"/>
        <v>0</v>
      </c>
    </row>
    <row r="203" spans="1:9" x14ac:dyDescent="0.25">
      <c r="A203" s="547" t="s">
        <v>944</v>
      </c>
      <c r="B203" s="457" t="s">
        <v>945</v>
      </c>
      <c r="C203" s="487" t="s">
        <v>294</v>
      </c>
      <c r="D203" s="464">
        <v>2</v>
      </c>
      <c r="E203" s="539"/>
      <c r="F203" s="854">
        <f t="shared" si="7"/>
        <v>0</v>
      </c>
    </row>
    <row r="204" spans="1:9" x14ac:dyDescent="0.25">
      <c r="A204" s="547"/>
      <c r="B204" s="339"/>
      <c r="C204" s="487"/>
      <c r="D204" s="464"/>
      <c r="E204" s="518"/>
      <c r="F204" s="840"/>
      <c r="H204"/>
      <c r="I204"/>
    </row>
    <row r="205" spans="1:9" ht="25" x14ac:dyDescent="0.25">
      <c r="A205" s="547"/>
      <c r="B205" s="339" t="s">
        <v>807</v>
      </c>
      <c r="C205" s="487"/>
      <c r="D205" s="464"/>
      <c r="E205" s="539"/>
      <c r="F205" s="854"/>
      <c r="H205"/>
      <c r="I205"/>
    </row>
    <row r="206" spans="1:9" x14ac:dyDescent="0.25">
      <c r="A206" s="547"/>
      <c r="B206" s="339"/>
      <c r="C206" s="487"/>
      <c r="D206" s="464"/>
      <c r="E206" s="539"/>
      <c r="F206" s="854"/>
      <c r="H206"/>
      <c r="I206"/>
    </row>
    <row r="207" spans="1:9" x14ac:dyDescent="0.25">
      <c r="A207" s="547" t="s">
        <v>497</v>
      </c>
      <c r="B207" s="457" t="s">
        <v>278</v>
      </c>
      <c r="C207" s="487" t="s">
        <v>294</v>
      </c>
      <c r="D207" s="464">
        <v>50</v>
      </c>
      <c r="E207" s="539"/>
      <c r="F207" s="854">
        <f>D207*E207</f>
        <v>0</v>
      </c>
      <c r="H207"/>
      <c r="I207"/>
    </row>
    <row r="208" spans="1:9" x14ac:dyDescent="0.25">
      <c r="A208" s="547" t="s">
        <v>496</v>
      </c>
      <c r="B208" s="457" t="s">
        <v>277</v>
      </c>
      <c r="C208" s="487" t="s">
        <v>294</v>
      </c>
      <c r="D208" s="464">
        <v>40</v>
      </c>
      <c r="E208" s="539"/>
      <c r="F208" s="854">
        <f>D208*E208</f>
        <v>0</v>
      </c>
      <c r="H208"/>
      <c r="I208"/>
    </row>
    <row r="209" spans="1:9" x14ac:dyDescent="0.25">
      <c r="A209" s="547" t="s">
        <v>498</v>
      </c>
      <c r="B209" s="457" t="s">
        <v>195</v>
      </c>
      <c r="C209" s="487" t="s">
        <v>294</v>
      </c>
      <c r="D209" s="464">
        <v>20</v>
      </c>
      <c r="E209" s="539"/>
      <c r="F209" s="854">
        <f>D209*E209</f>
        <v>0</v>
      </c>
      <c r="H209"/>
      <c r="I209"/>
    </row>
    <row r="210" spans="1:9" x14ac:dyDescent="0.25">
      <c r="A210" s="547" t="s">
        <v>499</v>
      </c>
      <c r="B210" s="457" t="s">
        <v>750</v>
      </c>
      <c r="C210" s="487" t="s">
        <v>294</v>
      </c>
      <c r="D210" s="464">
        <v>60</v>
      </c>
      <c r="E210" s="539"/>
      <c r="F210" s="854">
        <f>D210*E210</f>
        <v>0</v>
      </c>
      <c r="H210"/>
      <c r="I210"/>
    </row>
    <row r="211" spans="1:9" x14ac:dyDescent="0.25">
      <c r="A211" s="547"/>
      <c r="B211" s="457"/>
      <c r="C211" s="487"/>
      <c r="D211" s="464"/>
      <c r="E211" s="539"/>
      <c r="F211" s="854">
        <f>D211*E211</f>
        <v>0</v>
      </c>
      <c r="H211"/>
      <c r="I211"/>
    </row>
    <row r="212" spans="1:9" ht="13" thickBot="1" x14ac:dyDescent="0.3">
      <c r="A212" s="466"/>
      <c r="B212" s="467"/>
      <c r="C212" s="468"/>
      <c r="D212" s="468" t="s">
        <v>216</v>
      </c>
      <c r="E212" s="552"/>
      <c r="F212" s="842">
        <f>SUM(F159:F211)</f>
        <v>0</v>
      </c>
      <c r="H212"/>
      <c r="I212"/>
    </row>
    <row r="213" spans="1:9" ht="26.5" thickBot="1" x14ac:dyDescent="0.3">
      <c r="A213" s="800" t="s">
        <v>72</v>
      </c>
      <c r="B213" s="801" t="s">
        <v>73</v>
      </c>
      <c r="C213" s="801" t="s">
        <v>74</v>
      </c>
      <c r="D213" s="801" t="s">
        <v>75</v>
      </c>
      <c r="E213" s="802" t="s">
        <v>1440</v>
      </c>
      <c r="F213" s="803" t="s">
        <v>1441</v>
      </c>
      <c r="H213"/>
      <c r="I213"/>
    </row>
    <row r="214" spans="1:9" ht="13" x14ac:dyDescent="0.3">
      <c r="A214" s="486"/>
      <c r="B214" s="349" t="s">
        <v>767</v>
      </c>
      <c r="C214" s="487"/>
      <c r="D214" s="464"/>
      <c r="E214" s="539"/>
      <c r="F214" s="854">
        <f t="shared" ref="F214:F240" si="8">D214*E214</f>
        <v>0</v>
      </c>
      <c r="H214"/>
      <c r="I214"/>
    </row>
    <row r="215" spans="1:9" ht="13" x14ac:dyDescent="0.3">
      <c r="A215" s="547"/>
      <c r="B215" s="349"/>
      <c r="C215" s="487"/>
      <c r="D215" s="464"/>
      <c r="E215" s="539"/>
      <c r="F215" s="854">
        <f t="shared" si="8"/>
        <v>0</v>
      </c>
      <c r="H215"/>
      <c r="I215"/>
    </row>
    <row r="216" spans="1:9" ht="25" x14ac:dyDescent="0.25">
      <c r="A216" s="547"/>
      <c r="B216" s="339" t="s">
        <v>768</v>
      </c>
      <c r="C216" s="487"/>
      <c r="D216" s="464"/>
      <c r="E216" s="539"/>
      <c r="F216" s="854">
        <f t="shared" si="8"/>
        <v>0</v>
      </c>
      <c r="H216"/>
      <c r="I216"/>
    </row>
    <row r="217" spans="1:9" x14ac:dyDescent="0.25">
      <c r="A217" s="547"/>
      <c r="B217" s="339"/>
      <c r="C217" s="487"/>
      <c r="D217" s="464"/>
      <c r="E217" s="539"/>
      <c r="F217" s="854">
        <f t="shared" si="8"/>
        <v>0</v>
      </c>
      <c r="H217"/>
      <c r="I217"/>
    </row>
    <row r="218" spans="1:9" x14ac:dyDescent="0.25">
      <c r="A218" s="547" t="s">
        <v>946</v>
      </c>
      <c r="B218" s="457" t="s">
        <v>769</v>
      </c>
      <c r="C218" s="487" t="s">
        <v>294</v>
      </c>
      <c r="D218" s="464">
        <v>1</v>
      </c>
      <c r="E218" s="539"/>
      <c r="F218" s="854">
        <f t="shared" si="8"/>
        <v>0</v>
      </c>
      <c r="H218"/>
      <c r="I218"/>
    </row>
    <row r="219" spans="1:9" x14ac:dyDescent="0.25">
      <c r="A219" s="547"/>
      <c r="B219" s="457"/>
      <c r="C219" s="487"/>
      <c r="D219" s="464"/>
      <c r="E219" s="539"/>
      <c r="F219" s="854">
        <f>D219*E219</f>
        <v>0</v>
      </c>
      <c r="H219"/>
      <c r="I219"/>
    </row>
    <row r="220" spans="1:9" ht="25" x14ac:dyDescent="0.25">
      <c r="A220" s="547"/>
      <c r="B220" s="339" t="s">
        <v>948</v>
      </c>
      <c r="C220" s="487"/>
      <c r="D220" s="464"/>
      <c r="E220" s="539"/>
      <c r="F220" s="854">
        <f t="shared" si="8"/>
        <v>0</v>
      </c>
      <c r="H220"/>
      <c r="I220"/>
    </row>
    <row r="221" spans="1:9" x14ac:dyDescent="0.25">
      <c r="A221" s="547"/>
      <c r="B221" s="339"/>
      <c r="C221" s="487"/>
      <c r="D221" s="464"/>
      <c r="E221" s="539"/>
      <c r="F221" s="854">
        <f t="shared" si="8"/>
        <v>0</v>
      </c>
      <c r="H221"/>
      <c r="I221"/>
    </row>
    <row r="222" spans="1:9" x14ac:dyDescent="0.25">
      <c r="A222" s="547" t="s">
        <v>947</v>
      </c>
      <c r="B222" s="457" t="s">
        <v>949</v>
      </c>
      <c r="C222" s="487" t="s">
        <v>294</v>
      </c>
      <c r="D222" s="464">
        <v>2</v>
      </c>
      <c r="E222" s="539"/>
      <c r="F222" s="854">
        <f t="shared" si="8"/>
        <v>0</v>
      </c>
      <c r="H222"/>
      <c r="I222"/>
    </row>
    <row r="223" spans="1:9" x14ac:dyDescent="0.25">
      <c r="A223" s="547"/>
      <c r="B223" s="457" t="s">
        <v>950</v>
      </c>
      <c r="C223" s="487" t="s">
        <v>294</v>
      </c>
      <c r="D223" s="464">
        <v>2</v>
      </c>
      <c r="E223" s="539"/>
      <c r="F223" s="854">
        <f t="shared" si="8"/>
        <v>0</v>
      </c>
      <c r="H223"/>
      <c r="I223"/>
    </row>
    <row r="224" spans="1:9" x14ac:dyDescent="0.25">
      <c r="A224" s="547"/>
      <c r="B224" s="457" t="s">
        <v>951</v>
      </c>
      <c r="C224" s="487" t="s">
        <v>294</v>
      </c>
      <c r="D224" s="464">
        <v>2</v>
      </c>
      <c r="E224" s="539"/>
      <c r="F224" s="854">
        <f t="shared" si="8"/>
        <v>0</v>
      </c>
      <c r="H224"/>
      <c r="I224"/>
    </row>
    <row r="225" spans="1:9" x14ac:dyDescent="0.25">
      <c r="A225" s="547"/>
      <c r="B225" s="457"/>
      <c r="C225" s="487"/>
      <c r="D225" s="464"/>
      <c r="E225" s="539"/>
      <c r="F225" s="854">
        <f t="shared" si="8"/>
        <v>0</v>
      </c>
      <c r="H225"/>
      <c r="I225"/>
    </row>
    <row r="226" spans="1:9" ht="26" x14ac:dyDescent="0.25">
      <c r="A226" s="453"/>
      <c r="B226" s="311" t="s">
        <v>104</v>
      </c>
      <c r="C226" s="458"/>
      <c r="D226" s="458"/>
      <c r="E226" s="539"/>
      <c r="F226" s="854">
        <f t="shared" si="8"/>
        <v>0</v>
      </c>
      <c r="H226"/>
      <c r="I226"/>
    </row>
    <row r="227" spans="1:9" x14ac:dyDescent="0.25">
      <c r="A227" s="453"/>
      <c r="B227" s="454"/>
      <c r="C227" s="458"/>
      <c r="D227" s="458"/>
      <c r="E227" s="539"/>
      <c r="F227" s="854">
        <f t="shared" si="8"/>
        <v>0</v>
      </c>
      <c r="H227"/>
      <c r="I227"/>
    </row>
    <row r="228" spans="1:9" ht="50" x14ac:dyDescent="0.25">
      <c r="A228" s="453"/>
      <c r="B228" s="366" t="s">
        <v>788</v>
      </c>
      <c r="C228" s="458"/>
      <c r="D228" s="458"/>
      <c r="E228" s="539"/>
      <c r="F228" s="854">
        <f t="shared" si="8"/>
        <v>0</v>
      </c>
      <c r="H228"/>
      <c r="I228"/>
    </row>
    <row r="229" spans="1:9" x14ac:dyDescent="0.25">
      <c r="A229" s="453"/>
      <c r="B229" s="454"/>
      <c r="C229" s="458"/>
      <c r="D229" s="458"/>
      <c r="E229" s="539"/>
      <c r="F229" s="854">
        <f t="shared" si="8"/>
        <v>0</v>
      </c>
      <c r="H229"/>
      <c r="I229"/>
    </row>
    <row r="230" spans="1:9" x14ac:dyDescent="0.25">
      <c r="A230" s="453" t="s">
        <v>751</v>
      </c>
      <c r="B230" s="454" t="s">
        <v>82</v>
      </c>
      <c r="C230" s="458" t="s">
        <v>294</v>
      </c>
      <c r="D230" s="458">
        <v>1</v>
      </c>
      <c r="E230" s="539"/>
      <c r="F230" s="854">
        <f t="shared" si="8"/>
        <v>0</v>
      </c>
      <c r="H230"/>
      <c r="I230"/>
    </row>
    <row r="231" spans="1:9" x14ac:dyDescent="0.25">
      <c r="A231" s="453" t="s">
        <v>752</v>
      </c>
      <c r="B231" s="454" t="s">
        <v>667</v>
      </c>
      <c r="C231" s="458" t="s">
        <v>294</v>
      </c>
      <c r="D231" s="458">
        <v>1</v>
      </c>
      <c r="E231" s="539"/>
      <c r="F231" s="854">
        <f t="shared" si="8"/>
        <v>0</v>
      </c>
      <c r="H231"/>
      <c r="I231"/>
    </row>
    <row r="232" spans="1:9" x14ac:dyDescent="0.25">
      <c r="A232" s="453" t="s">
        <v>753</v>
      </c>
      <c r="B232" s="454" t="s">
        <v>754</v>
      </c>
      <c r="C232" s="458" t="s">
        <v>294</v>
      </c>
      <c r="D232" s="458">
        <v>1</v>
      </c>
      <c r="E232" s="539"/>
      <c r="F232" s="854">
        <f t="shared" si="8"/>
        <v>0</v>
      </c>
      <c r="H232"/>
      <c r="I232"/>
    </row>
    <row r="233" spans="1:9" ht="13" x14ac:dyDescent="0.3">
      <c r="A233" s="361"/>
      <c r="B233" s="307"/>
      <c r="C233" s="307"/>
      <c r="D233" s="307"/>
      <c r="E233" s="539"/>
      <c r="F233" s="854">
        <f t="shared" si="8"/>
        <v>0</v>
      </c>
      <c r="H233"/>
      <c r="I233"/>
    </row>
    <row r="234" spans="1:9" ht="13" x14ac:dyDescent="0.3">
      <c r="A234" s="361"/>
      <c r="B234" s="544" t="s">
        <v>500</v>
      </c>
      <c r="C234" s="307"/>
      <c r="D234" s="307"/>
      <c r="E234" s="539"/>
      <c r="F234" s="854">
        <f t="shared" si="8"/>
        <v>0</v>
      </c>
      <c r="H234"/>
      <c r="I234"/>
    </row>
    <row r="235" spans="1:9" x14ac:dyDescent="0.25">
      <c r="A235" s="453"/>
      <c r="B235" s="454"/>
      <c r="C235" s="458"/>
      <c r="D235" s="458"/>
      <c r="E235" s="539"/>
      <c r="F235" s="854">
        <f t="shared" si="8"/>
        <v>0</v>
      </c>
      <c r="H235"/>
      <c r="I235"/>
    </row>
    <row r="236" spans="1:9" ht="37.5" x14ac:dyDescent="0.25">
      <c r="A236" s="486"/>
      <c r="B236" s="304" t="s">
        <v>30</v>
      </c>
      <c r="C236" s="487"/>
      <c r="D236" s="487"/>
      <c r="E236" s="539"/>
      <c r="F236" s="854">
        <f t="shared" si="8"/>
        <v>0</v>
      </c>
      <c r="H236"/>
      <c r="I236"/>
    </row>
    <row r="237" spans="1:9" x14ac:dyDescent="0.25">
      <c r="A237" s="486"/>
      <c r="B237" s="545"/>
      <c r="C237" s="487"/>
      <c r="D237" s="487"/>
      <c r="E237" s="539"/>
      <c r="F237" s="854">
        <f t="shared" si="8"/>
        <v>0</v>
      </c>
      <c r="H237"/>
      <c r="I237"/>
    </row>
    <row r="238" spans="1:9" x14ac:dyDescent="0.25">
      <c r="A238" s="486" t="s">
        <v>106</v>
      </c>
      <c r="B238" s="488" t="s">
        <v>292</v>
      </c>
      <c r="C238" s="458" t="s">
        <v>294</v>
      </c>
      <c r="D238" s="458">
        <v>1</v>
      </c>
      <c r="E238" s="539"/>
      <c r="F238" s="854">
        <f t="shared" si="8"/>
        <v>0</v>
      </c>
      <c r="H238"/>
      <c r="I238"/>
    </row>
    <row r="239" spans="1:9" x14ac:dyDescent="0.25">
      <c r="A239" s="486"/>
      <c r="B239" s="488"/>
      <c r="C239" s="458"/>
      <c r="D239" s="458"/>
      <c r="E239" s="539"/>
      <c r="F239" s="854"/>
      <c r="H239"/>
      <c r="I239"/>
    </row>
    <row r="240" spans="1:9" x14ac:dyDescent="0.25">
      <c r="A240" s="486" t="s">
        <v>755</v>
      </c>
      <c r="B240" s="536" t="s">
        <v>215</v>
      </c>
      <c r="C240" s="458" t="s">
        <v>294</v>
      </c>
      <c r="D240" s="458">
        <v>1</v>
      </c>
      <c r="E240" s="539"/>
      <c r="F240" s="854">
        <f t="shared" si="8"/>
        <v>0</v>
      </c>
      <c r="H240"/>
      <c r="I240"/>
    </row>
    <row r="241" spans="1:9" x14ac:dyDescent="0.25">
      <c r="A241" s="486"/>
      <c r="B241" s="488"/>
      <c r="C241" s="487"/>
      <c r="D241" s="464"/>
      <c r="E241" s="539"/>
      <c r="F241" s="854"/>
      <c r="H241"/>
      <c r="I241"/>
    </row>
    <row r="242" spans="1:9" ht="13" x14ac:dyDescent="0.3">
      <c r="A242" s="486"/>
      <c r="B242" s="349" t="s">
        <v>217</v>
      </c>
      <c r="C242" s="458"/>
      <c r="D242" s="458"/>
      <c r="E242" s="539"/>
      <c r="F242" s="854"/>
      <c r="H242"/>
      <c r="I242"/>
    </row>
    <row r="243" spans="1:9" x14ac:dyDescent="0.25">
      <c r="A243" s="486"/>
      <c r="B243" s="339"/>
      <c r="C243" s="458"/>
      <c r="D243" s="458"/>
      <c r="E243" s="539"/>
      <c r="F243" s="854"/>
      <c r="H243"/>
      <c r="I243"/>
    </row>
    <row r="244" spans="1:9" ht="25" x14ac:dyDescent="0.25">
      <c r="A244" s="453"/>
      <c r="B244" s="304" t="s">
        <v>647</v>
      </c>
      <c r="C244" s="458"/>
      <c r="D244" s="458"/>
      <c r="E244" s="539"/>
      <c r="F244" s="854"/>
      <c r="H244"/>
      <c r="I244"/>
    </row>
    <row r="245" spans="1:9" x14ac:dyDescent="0.25">
      <c r="A245" s="453"/>
      <c r="B245" s="454"/>
      <c r="C245" s="458"/>
      <c r="D245" s="458"/>
      <c r="E245" s="539"/>
      <c r="F245" s="854"/>
      <c r="H245"/>
      <c r="I245"/>
    </row>
    <row r="246" spans="1:9" x14ac:dyDescent="0.25">
      <c r="A246" s="486" t="s">
        <v>108</v>
      </c>
      <c r="B246" s="488" t="s">
        <v>292</v>
      </c>
      <c r="C246" s="458" t="s">
        <v>294</v>
      </c>
      <c r="D246" s="458">
        <v>5</v>
      </c>
      <c r="E246" s="539"/>
      <c r="F246" s="854">
        <f t="shared" ref="F246:F279" si="9">D246*E246</f>
        <v>0</v>
      </c>
      <c r="H246"/>
      <c r="I246"/>
    </row>
    <row r="247" spans="1:9" x14ac:dyDescent="0.25">
      <c r="A247" s="486" t="s">
        <v>756</v>
      </c>
      <c r="B247" s="536" t="s">
        <v>215</v>
      </c>
      <c r="C247" s="458" t="s">
        <v>294</v>
      </c>
      <c r="D247" s="458">
        <v>5</v>
      </c>
      <c r="E247" s="539"/>
      <c r="F247" s="854">
        <f t="shared" si="9"/>
        <v>0</v>
      </c>
      <c r="H247"/>
      <c r="I247"/>
    </row>
    <row r="248" spans="1:9" ht="13" x14ac:dyDescent="0.3">
      <c r="A248" s="361"/>
      <c r="B248" s="307"/>
      <c r="C248" s="307"/>
      <c r="D248" s="307"/>
      <c r="E248" s="539"/>
      <c r="F248" s="854">
        <f t="shared" si="9"/>
        <v>0</v>
      </c>
      <c r="H248"/>
      <c r="I248"/>
    </row>
    <row r="249" spans="1:9" ht="13" x14ac:dyDescent="0.3">
      <c r="A249" s="486"/>
      <c r="B249" s="362" t="s">
        <v>218</v>
      </c>
      <c r="C249" s="458"/>
      <c r="D249" s="458"/>
      <c r="E249" s="539"/>
      <c r="F249" s="854">
        <f t="shared" si="9"/>
        <v>0</v>
      </c>
      <c r="H249"/>
      <c r="I249"/>
    </row>
    <row r="250" spans="1:9" x14ac:dyDescent="0.25">
      <c r="A250" s="486"/>
      <c r="B250" s="545"/>
      <c r="C250" s="458"/>
      <c r="D250" s="458"/>
      <c r="E250" s="539"/>
      <c r="F250" s="854">
        <f t="shared" si="9"/>
        <v>0</v>
      </c>
      <c r="H250"/>
      <c r="I250"/>
    </row>
    <row r="251" spans="1:9" ht="50" x14ac:dyDescent="0.25">
      <c r="A251" s="486"/>
      <c r="B251" s="546" t="s">
        <v>757</v>
      </c>
      <c r="C251" s="458"/>
      <c r="D251" s="458"/>
      <c r="E251" s="539"/>
      <c r="F251" s="854">
        <f t="shared" si="9"/>
        <v>0</v>
      </c>
      <c r="H251"/>
      <c r="I251"/>
    </row>
    <row r="252" spans="1:9" x14ac:dyDescent="0.25">
      <c r="A252" s="486"/>
      <c r="B252" s="545"/>
      <c r="C252" s="458"/>
      <c r="D252" s="458"/>
      <c r="E252" s="539"/>
      <c r="F252" s="854">
        <f t="shared" si="9"/>
        <v>0</v>
      </c>
      <c r="H252"/>
      <c r="I252"/>
    </row>
    <row r="253" spans="1:9" x14ac:dyDescent="0.25">
      <c r="A253" s="486" t="s">
        <v>219</v>
      </c>
      <c r="B253" s="488" t="s">
        <v>1240</v>
      </c>
      <c r="C253" s="458" t="s">
        <v>66</v>
      </c>
      <c r="D253" s="458">
        <v>30</v>
      </c>
      <c r="E253" s="539"/>
      <c r="F253" s="854">
        <f t="shared" si="9"/>
        <v>0</v>
      </c>
      <c r="H253"/>
      <c r="I253"/>
    </row>
    <row r="254" spans="1:9" x14ac:dyDescent="0.25">
      <c r="A254" s="486"/>
      <c r="B254" s="488"/>
      <c r="C254" s="458"/>
      <c r="D254" s="458"/>
      <c r="E254" s="539"/>
      <c r="F254" s="854">
        <f t="shared" si="9"/>
        <v>0</v>
      </c>
      <c r="H254"/>
      <c r="I254"/>
    </row>
    <row r="255" spans="1:9" ht="50" x14ac:dyDescent="0.25">
      <c r="A255" s="486"/>
      <c r="B255" s="546" t="s">
        <v>758</v>
      </c>
      <c r="C255" s="458"/>
      <c r="D255" s="458"/>
      <c r="E255" s="539"/>
      <c r="F255" s="854">
        <f t="shared" si="9"/>
        <v>0</v>
      </c>
      <c r="H255"/>
      <c r="I255"/>
    </row>
    <row r="256" spans="1:9" x14ac:dyDescent="0.25">
      <c r="A256" s="486"/>
      <c r="B256" s="545"/>
      <c r="C256" s="458"/>
      <c r="D256" s="458"/>
      <c r="E256" s="539"/>
      <c r="F256" s="854">
        <f t="shared" si="9"/>
        <v>0</v>
      </c>
      <c r="H256"/>
      <c r="I256"/>
    </row>
    <row r="257" spans="1:9" x14ac:dyDescent="0.25">
      <c r="A257" s="486" t="s">
        <v>759</v>
      </c>
      <c r="B257" s="488" t="s">
        <v>1240</v>
      </c>
      <c r="C257" s="458" t="s">
        <v>66</v>
      </c>
      <c r="D257" s="458">
        <v>15</v>
      </c>
      <c r="E257" s="539"/>
      <c r="F257" s="854">
        <f t="shared" si="9"/>
        <v>0</v>
      </c>
      <c r="H257"/>
      <c r="I257"/>
    </row>
    <row r="258" spans="1:9" x14ac:dyDescent="0.25">
      <c r="A258" s="486"/>
      <c r="B258" s="536"/>
      <c r="C258" s="508"/>
      <c r="D258" s="487"/>
      <c r="E258" s="461"/>
      <c r="F258" s="849"/>
      <c r="H258"/>
      <c r="I258"/>
    </row>
    <row r="259" spans="1:9" ht="25" x14ac:dyDescent="0.25">
      <c r="A259" s="510" t="s">
        <v>1733</v>
      </c>
      <c r="B259" s="457" t="s">
        <v>1734</v>
      </c>
      <c r="C259" s="487" t="s">
        <v>66</v>
      </c>
      <c r="D259" s="487">
        <v>14620</v>
      </c>
      <c r="E259" s="539"/>
      <c r="F259" s="849">
        <f>D259*E259</f>
        <v>0</v>
      </c>
      <c r="H259"/>
      <c r="I259"/>
    </row>
    <row r="260" spans="1:9" x14ac:dyDescent="0.25">
      <c r="A260" s="486"/>
      <c r="B260" s="488"/>
      <c r="C260" s="458"/>
      <c r="D260" s="458"/>
      <c r="E260" s="539"/>
      <c r="F260" s="854">
        <f t="shared" si="9"/>
        <v>0</v>
      </c>
      <c r="H260"/>
      <c r="I260"/>
    </row>
    <row r="261" spans="1:9" ht="13" x14ac:dyDescent="0.3">
      <c r="A261" s="486"/>
      <c r="B261" s="349" t="s">
        <v>220</v>
      </c>
      <c r="C261" s="458"/>
      <c r="D261" s="458"/>
      <c r="E261" s="539"/>
      <c r="F261" s="854">
        <f t="shared" si="9"/>
        <v>0</v>
      </c>
      <c r="H261"/>
      <c r="I261"/>
    </row>
    <row r="262" spans="1:9" x14ac:dyDescent="0.25">
      <c r="A262" s="486"/>
      <c r="B262" s="354"/>
      <c r="C262" s="458"/>
      <c r="D262" s="458"/>
      <c r="E262" s="539"/>
      <c r="F262" s="854">
        <f t="shared" si="9"/>
        <v>0</v>
      </c>
      <c r="H262"/>
      <c r="I262"/>
    </row>
    <row r="263" spans="1:9" x14ac:dyDescent="0.25">
      <c r="A263" s="486" t="s">
        <v>221</v>
      </c>
      <c r="B263" s="457" t="s">
        <v>760</v>
      </c>
      <c r="C263" s="458" t="s">
        <v>294</v>
      </c>
      <c r="D263" s="458">
        <v>6</v>
      </c>
      <c r="E263" s="539"/>
      <c r="F263" s="854">
        <f t="shared" si="9"/>
        <v>0</v>
      </c>
      <c r="H263"/>
      <c r="I263"/>
    </row>
    <row r="264" spans="1:9" ht="13" thickBot="1" x14ac:dyDescent="0.3">
      <c r="A264" s="466"/>
      <c r="B264" s="467"/>
      <c r="C264" s="468"/>
      <c r="D264" s="468" t="s">
        <v>119</v>
      </c>
      <c r="E264" s="552"/>
      <c r="F264" s="842">
        <f>SUM(F215:F263)</f>
        <v>0</v>
      </c>
      <c r="H264"/>
      <c r="I264"/>
    </row>
    <row r="265" spans="1:9" ht="26.5" thickBot="1" x14ac:dyDescent="0.3">
      <c r="A265" s="800" t="s">
        <v>72</v>
      </c>
      <c r="B265" s="801" t="s">
        <v>73</v>
      </c>
      <c r="C265" s="801" t="s">
        <v>74</v>
      </c>
      <c r="D265" s="801" t="s">
        <v>75</v>
      </c>
      <c r="E265" s="802" t="s">
        <v>1440</v>
      </c>
      <c r="F265" s="803" t="s">
        <v>1441</v>
      </c>
      <c r="H265"/>
      <c r="I265"/>
    </row>
    <row r="266" spans="1:9" ht="13" x14ac:dyDescent="0.3">
      <c r="A266" s="361"/>
      <c r="B266" s="307"/>
      <c r="C266" s="307"/>
      <c r="D266" s="307"/>
      <c r="E266" s="539"/>
      <c r="F266" s="854">
        <f t="shared" si="9"/>
        <v>0</v>
      </c>
      <c r="H266"/>
      <c r="I266"/>
    </row>
    <row r="267" spans="1:9" ht="39" x14ac:dyDescent="0.3">
      <c r="A267" s="486"/>
      <c r="B267" s="362" t="s">
        <v>33</v>
      </c>
      <c r="C267" s="487"/>
      <c r="D267" s="458"/>
      <c r="E267" s="539"/>
      <c r="F267" s="854">
        <f t="shared" si="9"/>
        <v>0</v>
      </c>
      <c r="H267"/>
      <c r="I267"/>
    </row>
    <row r="268" spans="1:9" x14ac:dyDescent="0.25">
      <c r="A268" s="486"/>
      <c r="B268" s="488"/>
      <c r="C268" s="487"/>
      <c r="D268" s="458"/>
      <c r="E268" s="539"/>
      <c r="F268" s="854">
        <f t="shared" si="9"/>
        <v>0</v>
      </c>
      <c r="H268"/>
      <c r="I268"/>
    </row>
    <row r="269" spans="1:9" ht="13" x14ac:dyDescent="0.3">
      <c r="A269" s="486"/>
      <c r="B269" s="349" t="s">
        <v>222</v>
      </c>
      <c r="C269" s="487"/>
      <c r="D269" s="458"/>
      <c r="E269" s="539"/>
      <c r="F269" s="854">
        <f t="shared" si="9"/>
        <v>0</v>
      </c>
      <c r="H269"/>
      <c r="I269"/>
    </row>
    <row r="270" spans="1:9" ht="13" x14ac:dyDescent="0.3">
      <c r="A270" s="486"/>
      <c r="B270" s="349"/>
      <c r="C270" s="487"/>
      <c r="D270" s="458"/>
      <c r="E270" s="539"/>
      <c r="F270" s="854">
        <f t="shared" si="9"/>
        <v>0</v>
      </c>
      <c r="H270"/>
      <c r="I270"/>
    </row>
    <row r="271" spans="1:9" x14ac:dyDescent="0.25">
      <c r="A271" s="486" t="s">
        <v>223</v>
      </c>
      <c r="B271" s="488" t="s">
        <v>224</v>
      </c>
      <c r="C271" s="487" t="s">
        <v>87</v>
      </c>
      <c r="D271" s="464">
        <v>50</v>
      </c>
      <c r="E271" s="539"/>
      <c r="F271" s="854">
        <f t="shared" si="9"/>
        <v>0</v>
      </c>
      <c r="H271"/>
      <c r="I271"/>
    </row>
    <row r="272" spans="1:9" ht="13" x14ac:dyDescent="0.3">
      <c r="A272" s="361"/>
      <c r="B272" s="307"/>
      <c r="C272" s="307"/>
      <c r="D272" s="307"/>
      <c r="E272" s="539"/>
      <c r="F272" s="854">
        <f t="shared" si="9"/>
        <v>0</v>
      </c>
      <c r="H272"/>
      <c r="I272"/>
    </row>
    <row r="273" spans="1:9" ht="25" x14ac:dyDescent="0.25">
      <c r="A273" s="486"/>
      <c r="B273" s="339" t="s">
        <v>225</v>
      </c>
      <c r="C273" s="487"/>
      <c r="D273" s="464"/>
      <c r="E273" s="539"/>
      <c r="F273" s="854">
        <f t="shared" si="9"/>
        <v>0</v>
      </c>
      <c r="H273"/>
      <c r="I273"/>
    </row>
    <row r="274" spans="1:9" x14ac:dyDescent="0.25">
      <c r="A274" s="486"/>
      <c r="B274" s="488"/>
      <c r="C274" s="487"/>
      <c r="D274" s="464"/>
      <c r="E274" s="539"/>
      <c r="F274" s="854">
        <f t="shared" si="9"/>
        <v>0</v>
      </c>
      <c r="H274"/>
      <c r="I274"/>
    </row>
    <row r="275" spans="1:9" x14ac:dyDescent="0.25">
      <c r="A275" s="486" t="s">
        <v>226</v>
      </c>
      <c r="B275" s="488" t="s">
        <v>1240</v>
      </c>
      <c r="C275" s="487" t="s">
        <v>66</v>
      </c>
      <c r="D275" s="464">
        <v>2573</v>
      </c>
      <c r="E275" s="539"/>
      <c r="F275" s="854">
        <f t="shared" si="9"/>
        <v>0</v>
      </c>
      <c r="H275"/>
      <c r="I275"/>
    </row>
    <row r="276" spans="1:9" x14ac:dyDescent="0.25">
      <c r="A276" s="486"/>
      <c r="B276" s="488"/>
      <c r="C276" s="487"/>
      <c r="D276" s="464"/>
      <c r="E276" s="539"/>
      <c r="F276" s="854">
        <f t="shared" si="9"/>
        <v>0</v>
      </c>
      <c r="H276"/>
      <c r="I276"/>
    </row>
    <row r="277" spans="1:9" ht="37.5" x14ac:dyDescent="0.25">
      <c r="A277" s="486"/>
      <c r="B277" s="339" t="s">
        <v>227</v>
      </c>
      <c r="C277" s="487"/>
      <c r="D277" s="464"/>
      <c r="E277" s="539"/>
      <c r="F277" s="854">
        <f t="shared" si="9"/>
        <v>0</v>
      </c>
      <c r="H277"/>
      <c r="I277"/>
    </row>
    <row r="278" spans="1:9" x14ac:dyDescent="0.25">
      <c r="A278" s="486"/>
      <c r="B278" s="488"/>
      <c r="C278" s="487"/>
      <c r="D278" s="464"/>
      <c r="E278" s="539"/>
      <c r="F278" s="854">
        <f t="shared" si="9"/>
        <v>0</v>
      </c>
      <c r="H278"/>
      <c r="I278"/>
    </row>
    <row r="279" spans="1:9" x14ac:dyDescent="0.25">
      <c r="A279" s="486" t="s">
        <v>228</v>
      </c>
      <c r="B279" s="488" t="s">
        <v>1240</v>
      </c>
      <c r="C279" s="487" t="s">
        <v>66</v>
      </c>
      <c r="D279" s="464">
        <v>10292</v>
      </c>
      <c r="E279" s="539"/>
      <c r="F279" s="854">
        <f t="shared" si="9"/>
        <v>0</v>
      </c>
      <c r="H279"/>
      <c r="I279"/>
    </row>
    <row r="280" spans="1:9" ht="13" x14ac:dyDescent="0.3">
      <c r="A280" s="486"/>
      <c r="B280" s="349"/>
      <c r="C280" s="487"/>
      <c r="D280" s="464"/>
      <c r="E280" s="518"/>
      <c r="F280" s="840"/>
      <c r="H280"/>
      <c r="I280"/>
    </row>
    <row r="281" spans="1:9" ht="25" x14ac:dyDescent="0.25">
      <c r="A281" s="486"/>
      <c r="B281" s="339" t="s">
        <v>229</v>
      </c>
      <c r="C281" s="487"/>
      <c r="D281" s="464"/>
      <c r="E281" s="518"/>
      <c r="F281" s="840"/>
      <c r="H281"/>
      <c r="I281"/>
    </row>
    <row r="282" spans="1:9" x14ac:dyDescent="0.25">
      <c r="A282" s="486"/>
      <c r="B282" s="488"/>
      <c r="C282" s="487"/>
      <c r="D282" s="464"/>
      <c r="E282" s="518"/>
      <c r="F282" s="840"/>
      <c r="H282"/>
      <c r="I282"/>
    </row>
    <row r="283" spans="1:9" x14ac:dyDescent="0.25">
      <c r="A283" s="486" t="s">
        <v>230</v>
      </c>
      <c r="B283" s="488" t="s">
        <v>1240</v>
      </c>
      <c r="C283" s="487" t="s">
        <v>66</v>
      </c>
      <c r="D283" s="464">
        <v>15</v>
      </c>
      <c r="E283" s="539"/>
      <c r="F283" s="854">
        <f t="shared" ref="F283:F295" si="10">D283*E283</f>
        <v>0</v>
      </c>
      <c r="H283"/>
      <c r="I283"/>
    </row>
    <row r="284" spans="1:9" ht="13" x14ac:dyDescent="0.3">
      <c r="A284" s="361"/>
      <c r="B284" s="307"/>
      <c r="C284" s="307"/>
      <c r="D284" s="307"/>
      <c r="E284" s="539"/>
      <c r="F284" s="854">
        <f t="shared" si="10"/>
        <v>0</v>
      </c>
      <c r="H284"/>
      <c r="I284"/>
    </row>
    <row r="285" spans="1:9" ht="13" x14ac:dyDescent="0.3">
      <c r="A285" s="486"/>
      <c r="B285" s="349" t="s">
        <v>110</v>
      </c>
      <c r="C285" s="487"/>
      <c r="D285" s="464"/>
      <c r="E285" s="539"/>
      <c r="F285" s="854">
        <f t="shared" si="10"/>
        <v>0</v>
      </c>
      <c r="H285"/>
      <c r="I285"/>
    </row>
    <row r="286" spans="1:9" x14ac:dyDescent="0.25">
      <c r="A286" s="486"/>
      <c r="B286" s="488"/>
      <c r="C286" s="487"/>
      <c r="D286" s="464"/>
      <c r="E286" s="539"/>
      <c r="F286" s="854">
        <f t="shared" si="10"/>
        <v>0</v>
      </c>
      <c r="H286"/>
      <c r="I286"/>
    </row>
    <row r="287" spans="1:9" ht="37.5" x14ac:dyDescent="0.25">
      <c r="A287" s="486"/>
      <c r="B287" s="339" t="s">
        <v>111</v>
      </c>
      <c r="C287" s="487"/>
      <c r="D287" s="464"/>
      <c r="E287" s="539"/>
      <c r="F287" s="854">
        <f t="shared" si="10"/>
        <v>0</v>
      </c>
      <c r="H287"/>
      <c r="I287"/>
    </row>
    <row r="288" spans="1:9" x14ac:dyDescent="0.25">
      <c r="A288" s="486"/>
      <c r="B288" s="488"/>
      <c r="C288" s="487"/>
      <c r="D288" s="464"/>
      <c r="E288" s="539"/>
      <c r="F288" s="854">
        <f t="shared" si="10"/>
        <v>0</v>
      </c>
      <c r="H288"/>
      <c r="I288"/>
    </row>
    <row r="289" spans="1:15" x14ac:dyDescent="0.25">
      <c r="A289" s="486" t="s">
        <v>231</v>
      </c>
      <c r="B289" s="488" t="s">
        <v>1240</v>
      </c>
      <c r="C289" s="487" t="s">
        <v>294</v>
      </c>
      <c r="D289" s="464">
        <v>15</v>
      </c>
      <c r="E289" s="539"/>
      <c r="F289" s="854">
        <f t="shared" si="10"/>
        <v>0</v>
      </c>
      <c r="H289"/>
      <c r="I289"/>
    </row>
    <row r="290" spans="1:15" x14ac:dyDescent="0.25">
      <c r="A290" s="486"/>
      <c r="B290" s="488"/>
      <c r="C290" s="458"/>
      <c r="D290" s="464"/>
      <c r="E290" s="539"/>
      <c r="F290" s="854">
        <f t="shared" si="10"/>
        <v>0</v>
      </c>
      <c r="H290"/>
      <c r="I290"/>
    </row>
    <row r="291" spans="1:15" ht="13" x14ac:dyDescent="0.25">
      <c r="A291" s="453"/>
      <c r="B291" s="295" t="s">
        <v>167</v>
      </c>
      <c r="C291" s="458"/>
      <c r="D291" s="464"/>
      <c r="E291" s="539"/>
      <c r="F291" s="854">
        <f t="shared" si="10"/>
        <v>0</v>
      </c>
      <c r="H291"/>
      <c r="I291"/>
    </row>
    <row r="292" spans="1:15" x14ac:dyDescent="0.25">
      <c r="A292" s="453"/>
      <c r="B292" s="454"/>
      <c r="C292" s="458"/>
      <c r="D292" s="464"/>
      <c r="E292" s="539"/>
      <c r="F292" s="854">
        <f t="shared" si="10"/>
        <v>0</v>
      </c>
      <c r="H292"/>
      <c r="I292"/>
    </row>
    <row r="293" spans="1:15" ht="87.5" x14ac:dyDescent="0.25">
      <c r="A293" s="453" t="s">
        <v>1367</v>
      </c>
      <c r="B293" s="454" t="s">
        <v>1368</v>
      </c>
      <c r="C293" s="508" t="s">
        <v>294</v>
      </c>
      <c r="D293" s="982">
        <v>200</v>
      </c>
      <c r="E293" s="969"/>
      <c r="F293" s="970">
        <f t="shared" si="10"/>
        <v>0</v>
      </c>
    </row>
    <row r="294" spans="1:15" x14ac:dyDescent="0.25">
      <c r="A294" s="453"/>
      <c r="B294" s="454"/>
      <c r="C294" s="458"/>
      <c r="D294" s="464"/>
      <c r="E294" s="539"/>
      <c r="F294" s="854">
        <f t="shared" si="10"/>
        <v>0</v>
      </c>
    </row>
    <row r="295" spans="1:15" ht="37.5" x14ac:dyDescent="0.25">
      <c r="A295" s="453" t="s">
        <v>1369</v>
      </c>
      <c r="B295" s="454" t="s">
        <v>900</v>
      </c>
      <c r="C295" s="508" t="s">
        <v>66</v>
      </c>
      <c r="D295" s="982">
        <v>15</v>
      </c>
      <c r="E295" s="969"/>
      <c r="F295" s="970">
        <f t="shared" si="10"/>
        <v>0</v>
      </c>
    </row>
    <row r="296" spans="1:15" x14ac:dyDescent="0.25">
      <c r="A296" s="453"/>
      <c r="B296" s="454"/>
      <c r="C296" s="458"/>
      <c r="D296" s="464"/>
      <c r="E296" s="518"/>
      <c r="F296" s="840"/>
    </row>
    <row r="297" spans="1:15" x14ac:dyDescent="0.25">
      <c r="A297" s="453"/>
      <c r="B297" s="454"/>
      <c r="C297" s="458"/>
      <c r="D297" s="464"/>
      <c r="E297" s="518"/>
      <c r="F297" s="840"/>
    </row>
    <row r="298" spans="1:15" x14ac:dyDescent="0.25">
      <c r="A298" s="453"/>
      <c r="B298" s="454"/>
      <c r="C298" s="458"/>
      <c r="D298" s="464"/>
      <c r="E298" s="518"/>
      <c r="F298" s="840"/>
      <c r="L298" s="30"/>
      <c r="N298" s="26"/>
      <c r="O298" s="26"/>
    </row>
    <row r="299" spans="1:15" x14ac:dyDescent="0.25">
      <c r="A299" s="453"/>
      <c r="B299" s="454"/>
      <c r="C299" s="458"/>
      <c r="D299" s="464"/>
      <c r="E299" s="518"/>
      <c r="F299" s="840"/>
      <c r="L299" s="30"/>
      <c r="N299" s="26"/>
      <c r="O299" s="26"/>
    </row>
    <row r="300" spans="1:15" x14ac:dyDescent="0.25">
      <c r="A300" s="453"/>
      <c r="B300" s="454"/>
      <c r="C300" s="458"/>
      <c r="D300" s="464"/>
      <c r="E300" s="518"/>
      <c r="F300" s="840"/>
      <c r="L300" s="30"/>
      <c r="N300" s="26"/>
      <c r="O300" s="26"/>
    </row>
    <row r="301" spans="1:15" x14ac:dyDescent="0.25">
      <c r="A301" s="453"/>
      <c r="B301" s="454"/>
      <c r="C301" s="458"/>
      <c r="D301" s="464"/>
      <c r="E301" s="518"/>
      <c r="F301" s="840"/>
      <c r="L301" s="30"/>
      <c r="N301" s="26"/>
      <c r="O301" s="26"/>
    </row>
    <row r="302" spans="1:15" x14ac:dyDescent="0.25">
      <c r="A302" s="453"/>
      <c r="B302" s="454"/>
      <c r="C302" s="458"/>
      <c r="D302" s="464"/>
      <c r="E302" s="518"/>
      <c r="F302" s="840"/>
      <c r="L302" s="30"/>
      <c r="N302" s="26"/>
      <c r="O302" s="26"/>
    </row>
    <row r="303" spans="1:15" x14ac:dyDescent="0.25">
      <c r="A303" s="453"/>
      <c r="B303" s="454"/>
      <c r="C303" s="458"/>
      <c r="D303" s="464"/>
      <c r="E303" s="518"/>
      <c r="F303" s="840"/>
      <c r="L303" s="30"/>
      <c r="N303" s="26"/>
      <c r="O303" s="26"/>
    </row>
    <row r="304" spans="1:15" x14ac:dyDescent="0.25">
      <c r="A304" s="453"/>
      <c r="B304" s="454"/>
      <c r="C304" s="458"/>
      <c r="D304" s="464"/>
      <c r="E304" s="518"/>
      <c r="F304" s="840"/>
      <c r="L304" s="26"/>
      <c r="N304" s="26"/>
      <c r="O304" s="26"/>
    </row>
    <row r="305" spans="1:10" x14ac:dyDescent="0.25">
      <c r="A305" s="453"/>
      <c r="B305" s="454"/>
      <c r="C305" s="458"/>
      <c r="D305" s="464"/>
      <c r="E305" s="518"/>
      <c r="F305" s="840"/>
    </row>
    <row r="306" spans="1:10" x14ac:dyDescent="0.25">
      <c r="A306" s="453"/>
      <c r="B306" s="454"/>
      <c r="C306" s="458"/>
      <c r="D306" s="464"/>
      <c r="E306" s="518"/>
      <c r="F306" s="840"/>
      <c r="J306" s="26"/>
    </row>
    <row r="307" spans="1:10" x14ac:dyDescent="0.25">
      <c r="A307" s="453"/>
      <c r="B307" s="454"/>
      <c r="C307" s="458"/>
      <c r="D307" s="464"/>
      <c r="E307" s="518"/>
      <c r="F307" s="840"/>
    </row>
    <row r="308" spans="1:10" x14ac:dyDescent="0.25">
      <c r="A308" s="453"/>
      <c r="B308" s="454"/>
      <c r="C308" s="458"/>
      <c r="D308" s="464"/>
      <c r="E308" s="518"/>
      <c r="F308" s="840"/>
    </row>
    <row r="309" spans="1:10" x14ac:dyDescent="0.25">
      <c r="A309" s="453"/>
      <c r="B309" s="454"/>
      <c r="C309" s="458"/>
      <c r="D309" s="464"/>
      <c r="E309" s="518"/>
      <c r="F309" s="840"/>
      <c r="H309"/>
      <c r="I309"/>
    </row>
    <row r="310" spans="1:10" x14ac:dyDescent="0.25">
      <c r="A310" s="453"/>
      <c r="B310" s="454"/>
      <c r="C310" s="458"/>
      <c r="D310" s="464"/>
      <c r="E310" s="518"/>
      <c r="F310" s="840"/>
      <c r="H310"/>
      <c r="I310"/>
    </row>
    <row r="311" spans="1:10" x14ac:dyDescent="0.25">
      <c r="A311" s="453"/>
      <c r="B311" s="454"/>
      <c r="C311" s="458"/>
      <c r="D311" s="464"/>
      <c r="E311" s="518"/>
      <c r="F311" s="840"/>
      <c r="H311"/>
      <c r="I311"/>
    </row>
    <row r="312" spans="1:10" x14ac:dyDescent="0.25">
      <c r="A312" s="453"/>
      <c r="B312" s="454"/>
      <c r="C312" s="458"/>
      <c r="D312" s="464"/>
      <c r="E312" s="518"/>
      <c r="F312" s="840"/>
      <c r="H312"/>
      <c r="I312"/>
    </row>
    <row r="313" spans="1:10" x14ac:dyDescent="0.25">
      <c r="A313" s="453"/>
      <c r="B313" s="454"/>
      <c r="C313" s="458"/>
      <c r="D313" s="464"/>
      <c r="E313" s="518"/>
      <c r="F313" s="840"/>
      <c r="H313"/>
      <c r="I313"/>
    </row>
    <row r="314" spans="1:10" x14ac:dyDescent="0.25">
      <c r="A314" s="453"/>
      <c r="B314" s="454"/>
      <c r="C314" s="458"/>
      <c r="D314" s="458"/>
      <c r="E314" s="518"/>
      <c r="F314" s="867"/>
      <c r="H314"/>
      <c r="I314"/>
    </row>
    <row r="315" spans="1:10" ht="13" thickBot="1" x14ac:dyDescent="0.3">
      <c r="A315" s="466"/>
      <c r="B315" s="467"/>
      <c r="C315" s="468"/>
      <c r="D315" s="468" t="s">
        <v>119</v>
      </c>
      <c r="E315" s="552"/>
      <c r="F315" s="842">
        <f>SUM(F267:F314)</f>
        <v>0</v>
      </c>
      <c r="H315"/>
      <c r="I315"/>
    </row>
    <row r="316" spans="1:10" ht="26.5" thickBot="1" x14ac:dyDescent="0.3">
      <c r="A316" s="800" t="s">
        <v>72</v>
      </c>
      <c r="B316" s="801" t="s">
        <v>73</v>
      </c>
      <c r="C316" s="801" t="s">
        <v>74</v>
      </c>
      <c r="D316" s="801" t="s">
        <v>75</v>
      </c>
      <c r="E316" s="802" t="s">
        <v>1440</v>
      </c>
      <c r="F316" s="803" t="s">
        <v>1441</v>
      </c>
      <c r="H316"/>
      <c r="I316"/>
    </row>
    <row r="317" spans="1:10" x14ac:dyDescent="0.25">
      <c r="A317" s="486"/>
      <c r="B317" s="354"/>
      <c r="C317" s="487"/>
      <c r="D317" s="487"/>
      <c r="E317" s="539"/>
      <c r="F317" s="854"/>
      <c r="H317"/>
      <c r="I317"/>
    </row>
    <row r="318" spans="1:10" ht="13" x14ac:dyDescent="0.25">
      <c r="A318" s="486"/>
      <c r="B318" s="507" t="s">
        <v>88</v>
      </c>
      <c r="C318" s="487"/>
      <c r="D318" s="487"/>
      <c r="E318" s="539"/>
      <c r="F318" s="854"/>
      <c r="H318"/>
      <c r="I318"/>
    </row>
    <row r="319" spans="1:10" x14ac:dyDescent="0.25">
      <c r="A319" s="486"/>
      <c r="B319" s="550"/>
      <c r="C319" s="487"/>
      <c r="D319" s="487"/>
      <c r="E319" s="539"/>
      <c r="F319" s="854"/>
      <c r="H319"/>
      <c r="I319"/>
    </row>
    <row r="320" spans="1:10" x14ac:dyDescent="0.25">
      <c r="A320" s="486"/>
      <c r="B320" s="550" t="s">
        <v>789</v>
      </c>
      <c r="C320" s="487"/>
      <c r="D320" s="487"/>
      <c r="E320" s="539"/>
      <c r="F320" s="854">
        <f>F59</f>
        <v>0</v>
      </c>
      <c r="H320"/>
      <c r="I320"/>
    </row>
    <row r="321" spans="1:9" x14ac:dyDescent="0.25">
      <c r="A321" s="486"/>
      <c r="B321" s="488"/>
      <c r="C321" s="487"/>
      <c r="D321" s="487"/>
      <c r="E321" s="539"/>
      <c r="F321" s="854"/>
      <c r="H321"/>
      <c r="I321"/>
    </row>
    <row r="322" spans="1:9" x14ac:dyDescent="0.25">
      <c r="A322" s="486"/>
      <c r="B322" s="550" t="s">
        <v>790</v>
      </c>
      <c r="C322" s="487"/>
      <c r="D322" s="487"/>
      <c r="E322" s="539"/>
      <c r="F322" s="854">
        <f>F106</f>
        <v>0</v>
      </c>
      <c r="H322"/>
      <c r="I322"/>
    </row>
    <row r="323" spans="1:9" x14ac:dyDescent="0.25">
      <c r="A323" s="486"/>
      <c r="B323" s="488"/>
      <c r="C323" s="487"/>
      <c r="D323" s="487"/>
      <c r="E323" s="539"/>
      <c r="F323" s="854"/>
      <c r="H323"/>
      <c r="I323"/>
    </row>
    <row r="324" spans="1:9" x14ac:dyDescent="0.25">
      <c r="A324" s="486"/>
      <c r="B324" s="550" t="s">
        <v>791</v>
      </c>
      <c r="C324" s="487"/>
      <c r="D324" s="487"/>
      <c r="E324" s="539"/>
      <c r="F324" s="854">
        <f>F156</f>
        <v>0</v>
      </c>
      <c r="H324"/>
      <c r="I324"/>
    </row>
    <row r="325" spans="1:9" x14ac:dyDescent="0.25">
      <c r="A325" s="486"/>
      <c r="B325" s="488"/>
      <c r="C325" s="487"/>
      <c r="D325" s="487"/>
      <c r="E325" s="539"/>
      <c r="F325" s="854"/>
      <c r="H325"/>
      <c r="I325"/>
    </row>
    <row r="326" spans="1:9" x14ac:dyDescent="0.25">
      <c r="A326" s="486"/>
      <c r="B326" s="550" t="s">
        <v>792</v>
      </c>
      <c r="C326" s="487"/>
      <c r="D326" s="487"/>
      <c r="E326" s="539"/>
      <c r="F326" s="854">
        <f>F212</f>
        <v>0</v>
      </c>
      <c r="H326"/>
      <c r="I326"/>
    </row>
    <row r="327" spans="1:9" x14ac:dyDescent="0.25">
      <c r="A327" s="486"/>
      <c r="B327" s="488"/>
      <c r="C327" s="487"/>
      <c r="D327" s="487"/>
      <c r="E327" s="539"/>
      <c r="F327" s="854"/>
      <c r="H327"/>
      <c r="I327"/>
    </row>
    <row r="328" spans="1:9" x14ac:dyDescent="0.25">
      <c r="A328" s="486"/>
      <c r="B328" s="550" t="s">
        <v>793</v>
      </c>
      <c r="C328" s="487"/>
      <c r="D328" s="487"/>
      <c r="E328" s="539"/>
      <c r="F328" s="854">
        <f>F264</f>
        <v>0</v>
      </c>
      <c r="H328"/>
      <c r="I328"/>
    </row>
    <row r="329" spans="1:9" x14ac:dyDescent="0.25">
      <c r="A329" s="486"/>
      <c r="B329" s="550"/>
      <c r="C329" s="487"/>
      <c r="D329" s="487"/>
      <c r="E329" s="539"/>
      <c r="F329" s="854"/>
      <c r="H329"/>
      <c r="I329"/>
    </row>
    <row r="330" spans="1:9" x14ac:dyDescent="0.25">
      <c r="A330" s="486"/>
      <c r="B330" s="550" t="s">
        <v>794</v>
      </c>
      <c r="C330" s="487"/>
      <c r="D330" s="487"/>
      <c r="E330" s="539"/>
      <c r="F330" s="854">
        <f>F315</f>
        <v>0</v>
      </c>
      <c r="H330"/>
      <c r="I330"/>
    </row>
    <row r="331" spans="1:9" x14ac:dyDescent="0.25">
      <c r="A331" s="486"/>
      <c r="B331" s="488"/>
      <c r="C331" s="487"/>
      <c r="D331" s="487"/>
      <c r="E331" s="539"/>
      <c r="F331" s="854"/>
      <c r="H331"/>
      <c r="I331"/>
    </row>
    <row r="332" spans="1:9" x14ac:dyDescent="0.25">
      <c r="A332" s="486"/>
      <c r="B332" s="550"/>
      <c r="C332" s="487"/>
      <c r="D332" s="487"/>
      <c r="E332" s="539"/>
      <c r="F332" s="854"/>
      <c r="H332"/>
      <c r="I332"/>
    </row>
    <row r="333" spans="1:9" x14ac:dyDescent="0.25">
      <c r="A333" s="486"/>
      <c r="B333" s="354"/>
      <c r="C333" s="487"/>
      <c r="D333" s="487"/>
      <c r="E333" s="539"/>
      <c r="F333" s="854"/>
      <c r="H333"/>
      <c r="I333"/>
    </row>
    <row r="334" spans="1:9" x14ac:dyDescent="0.25">
      <c r="A334" s="486"/>
      <c r="B334" s="550"/>
      <c r="C334" s="487"/>
      <c r="D334" s="487"/>
      <c r="E334" s="539"/>
      <c r="F334" s="854"/>
      <c r="H334"/>
      <c r="I334"/>
    </row>
    <row r="335" spans="1:9" x14ac:dyDescent="0.25">
      <c r="A335" s="486"/>
      <c r="B335" s="354"/>
      <c r="C335" s="487"/>
      <c r="D335" s="487"/>
      <c r="E335" s="539"/>
      <c r="F335" s="854"/>
      <c r="H335"/>
      <c r="I335"/>
    </row>
    <row r="336" spans="1:9" x14ac:dyDescent="0.25">
      <c r="A336" s="486"/>
      <c r="B336" s="550"/>
      <c r="C336" s="487"/>
      <c r="D336" s="487"/>
      <c r="E336" s="539"/>
      <c r="F336" s="854"/>
      <c r="H336"/>
      <c r="I336"/>
    </row>
    <row r="337" spans="1:9" x14ac:dyDescent="0.25">
      <c r="A337" s="486"/>
      <c r="B337" s="488"/>
      <c r="C337" s="487"/>
      <c r="D337" s="487"/>
      <c r="E337" s="539"/>
      <c r="F337" s="854"/>
      <c r="H337"/>
      <c r="I337"/>
    </row>
    <row r="338" spans="1:9" x14ac:dyDescent="0.25">
      <c r="A338" s="486"/>
      <c r="B338" s="488"/>
      <c r="C338" s="487"/>
      <c r="D338" s="487"/>
      <c r="E338" s="539"/>
      <c r="F338" s="854"/>
      <c r="H338"/>
      <c r="I338"/>
    </row>
    <row r="339" spans="1:9" x14ac:dyDescent="0.25">
      <c r="A339" s="486"/>
      <c r="B339" s="354"/>
      <c r="C339" s="487"/>
      <c r="D339" s="487"/>
      <c r="E339" s="539"/>
      <c r="F339" s="854"/>
      <c r="H339"/>
      <c r="I339"/>
    </row>
    <row r="340" spans="1:9" x14ac:dyDescent="0.25">
      <c r="A340" s="486"/>
      <c r="B340" s="354"/>
      <c r="C340" s="487"/>
      <c r="D340" s="487"/>
      <c r="E340" s="539"/>
      <c r="F340" s="854"/>
      <c r="H340"/>
      <c r="I340"/>
    </row>
    <row r="341" spans="1:9" x14ac:dyDescent="0.25">
      <c r="A341" s="486"/>
      <c r="B341" s="488"/>
      <c r="C341" s="487"/>
      <c r="D341" s="487"/>
      <c r="E341" s="539"/>
      <c r="F341" s="854"/>
      <c r="H341"/>
      <c r="I341"/>
    </row>
    <row r="342" spans="1:9" x14ac:dyDescent="0.25">
      <c r="A342" s="486"/>
      <c r="B342" s="457"/>
      <c r="C342" s="487"/>
      <c r="D342" s="487"/>
      <c r="E342" s="539"/>
      <c r="F342" s="854"/>
      <c r="H342"/>
      <c r="I342"/>
    </row>
    <row r="343" spans="1:9" x14ac:dyDescent="0.25">
      <c r="A343" s="486"/>
      <c r="B343" s="488"/>
      <c r="C343" s="487"/>
      <c r="D343" s="487"/>
      <c r="E343" s="539"/>
      <c r="F343" s="854"/>
      <c r="H343"/>
      <c r="I343"/>
    </row>
    <row r="344" spans="1:9" x14ac:dyDescent="0.25">
      <c r="A344" s="486"/>
      <c r="B344" s="488"/>
      <c r="C344" s="487"/>
      <c r="D344" s="487"/>
      <c r="E344" s="539"/>
      <c r="F344" s="854"/>
      <c r="H344"/>
      <c r="I344"/>
    </row>
    <row r="345" spans="1:9" x14ac:dyDescent="0.25">
      <c r="A345" s="486"/>
      <c r="B345" s="488"/>
      <c r="C345" s="487"/>
      <c r="D345" s="487"/>
      <c r="E345" s="539"/>
      <c r="F345" s="854"/>
      <c r="H345"/>
      <c r="I345"/>
    </row>
    <row r="346" spans="1:9" x14ac:dyDescent="0.25">
      <c r="A346" s="486"/>
      <c r="B346" s="488"/>
      <c r="C346" s="487"/>
      <c r="D346" s="487"/>
      <c r="E346" s="539"/>
      <c r="F346" s="854"/>
      <c r="H346"/>
      <c r="I346"/>
    </row>
    <row r="347" spans="1:9" x14ac:dyDescent="0.25">
      <c r="A347" s="486"/>
      <c r="B347" s="488"/>
      <c r="C347" s="487"/>
      <c r="D347" s="487"/>
      <c r="E347" s="539"/>
      <c r="F347" s="854"/>
      <c r="H347"/>
      <c r="I347"/>
    </row>
    <row r="348" spans="1:9" x14ac:dyDescent="0.25">
      <c r="A348" s="486"/>
      <c r="B348" s="488"/>
      <c r="C348" s="487"/>
      <c r="D348" s="487"/>
      <c r="E348" s="539"/>
      <c r="F348" s="854"/>
      <c r="H348"/>
      <c r="I348"/>
    </row>
    <row r="349" spans="1:9" x14ac:dyDescent="0.25">
      <c r="A349" s="486"/>
      <c r="B349" s="488"/>
      <c r="C349" s="487"/>
      <c r="D349" s="487"/>
      <c r="E349" s="539"/>
      <c r="F349" s="854"/>
      <c r="H349"/>
      <c r="I349"/>
    </row>
    <row r="350" spans="1:9" x14ac:dyDescent="0.25">
      <c r="A350" s="486"/>
      <c r="B350" s="488"/>
      <c r="C350" s="487"/>
      <c r="D350" s="487"/>
      <c r="E350" s="539"/>
      <c r="F350" s="854"/>
      <c r="H350"/>
      <c r="I350"/>
    </row>
    <row r="351" spans="1:9" x14ac:dyDescent="0.25">
      <c r="A351" s="486"/>
      <c r="B351" s="488"/>
      <c r="C351" s="487"/>
      <c r="D351" s="487"/>
      <c r="E351" s="539"/>
      <c r="F351" s="854"/>
      <c r="H351"/>
      <c r="I351"/>
    </row>
    <row r="352" spans="1:9" x14ac:dyDescent="0.25">
      <c r="A352" s="486"/>
      <c r="B352" s="488"/>
      <c r="C352" s="487"/>
      <c r="D352" s="487"/>
      <c r="E352" s="539"/>
      <c r="F352" s="854"/>
      <c r="H352"/>
      <c r="I352"/>
    </row>
    <row r="353" spans="1:9" x14ac:dyDescent="0.25">
      <c r="A353" s="486"/>
      <c r="B353" s="488"/>
      <c r="C353" s="487"/>
      <c r="D353" s="487"/>
      <c r="E353" s="539"/>
      <c r="F353" s="854"/>
      <c r="H353"/>
      <c r="I353"/>
    </row>
    <row r="354" spans="1:9" x14ac:dyDescent="0.25">
      <c r="A354" s="486"/>
      <c r="B354" s="488"/>
      <c r="C354" s="487"/>
      <c r="D354" s="487"/>
      <c r="E354" s="539"/>
      <c r="F354" s="854"/>
      <c r="H354"/>
      <c r="I354"/>
    </row>
    <row r="355" spans="1:9" x14ac:dyDescent="0.25">
      <c r="A355" s="486"/>
      <c r="B355" s="488"/>
      <c r="C355" s="487"/>
      <c r="D355" s="487"/>
      <c r="E355" s="539"/>
      <c r="F355" s="854"/>
      <c r="H355"/>
      <c r="I355"/>
    </row>
    <row r="356" spans="1:9" x14ac:dyDescent="0.25">
      <c r="A356" s="486"/>
      <c r="B356" s="488"/>
      <c r="C356" s="487"/>
      <c r="D356" s="487"/>
      <c r="E356" s="539"/>
      <c r="F356" s="854"/>
      <c r="H356"/>
      <c r="I356"/>
    </row>
    <row r="357" spans="1:9" x14ac:dyDescent="0.25">
      <c r="A357" s="486"/>
      <c r="B357" s="354"/>
      <c r="C357" s="487"/>
      <c r="D357" s="487"/>
      <c r="E357" s="539"/>
      <c r="F357" s="854"/>
      <c r="H357"/>
      <c r="I357"/>
    </row>
    <row r="358" spans="1:9" x14ac:dyDescent="0.25">
      <c r="A358" s="486"/>
      <c r="B358" s="488"/>
      <c r="C358" s="487"/>
      <c r="D358" s="487"/>
      <c r="E358" s="539"/>
      <c r="F358" s="854"/>
      <c r="H358"/>
      <c r="I358"/>
    </row>
    <row r="359" spans="1:9" x14ac:dyDescent="0.25">
      <c r="A359" s="486"/>
      <c r="B359" s="488"/>
      <c r="C359" s="487"/>
      <c r="D359" s="487"/>
      <c r="E359" s="539"/>
      <c r="F359" s="854"/>
      <c r="H359"/>
      <c r="I359"/>
    </row>
    <row r="360" spans="1:9" x14ac:dyDescent="0.25">
      <c r="A360" s="486"/>
      <c r="B360" s="488"/>
      <c r="C360" s="487"/>
      <c r="D360" s="487"/>
      <c r="E360" s="539"/>
      <c r="F360" s="854"/>
      <c r="H360"/>
      <c r="I360"/>
    </row>
    <row r="361" spans="1:9" x14ac:dyDescent="0.25">
      <c r="A361" s="486"/>
      <c r="B361" s="488"/>
      <c r="C361" s="487"/>
      <c r="D361" s="487"/>
      <c r="E361" s="539"/>
      <c r="F361" s="854"/>
      <c r="H361"/>
      <c r="I361"/>
    </row>
    <row r="362" spans="1:9" x14ac:dyDescent="0.25">
      <c r="A362" s="486"/>
      <c r="B362" s="488"/>
      <c r="C362" s="487"/>
      <c r="D362" s="487"/>
      <c r="E362" s="539"/>
      <c r="F362" s="854"/>
      <c r="H362"/>
      <c r="I362"/>
    </row>
    <row r="363" spans="1:9" ht="13" thickBot="1" x14ac:dyDescent="0.3">
      <c r="A363" s="466"/>
      <c r="B363" s="467"/>
      <c r="C363" s="468"/>
      <c r="D363" s="468" t="s">
        <v>89</v>
      </c>
      <c r="E363" s="552"/>
      <c r="F363" s="842">
        <f>SUM(F320:F362)</f>
        <v>0</v>
      </c>
      <c r="H363"/>
      <c r="I363"/>
    </row>
    <row r="364" spans="1:9" ht="13" x14ac:dyDescent="0.3">
      <c r="A364" s="15"/>
      <c r="C364" s="40"/>
      <c r="D364" s="40"/>
      <c r="E364" s="28"/>
      <c r="F364" s="864"/>
      <c r="H364"/>
      <c r="I364"/>
    </row>
  </sheetData>
  <mergeCells count="2">
    <mergeCell ref="A1:F1"/>
    <mergeCell ref="A2:F2"/>
  </mergeCells>
  <pageMargins left="0.74803149606299213" right="0.74803149606299213" top="0.98425196850393704" bottom="0.98425196850393704" header="0.51181102362204722" footer="0.51181102362204722"/>
  <pageSetup paperSize="9" scale="64" orientation="portrait" r:id="rId1"/>
  <headerFooter alignWithMargins="0">
    <oddFooter>Page &amp;P of &amp;N</oddFooter>
  </headerFooter>
  <rowBreaks count="6" manualBreakCount="6">
    <brk id="59" max="5" man="1"/>
    <brk id="106" max="5" man="1"/>
    <brk id="156" max="5" man="1"/>
    <brk id="212" max="5" man="1"/>
    <brk id="264" max="5" man="1"/>
    <brk id="315" max="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8"/>
  <sheetViews>
    <sheetView view="pageBreakPreview" topLeftCell="A292" zoomScaleNormal="100" zoomScaleSheetLayoutView="100" workbookViewId="0">
      <selection activeCell="E233" sqref="E233"/>
    </sheetView>
  </sheetViews>
  <sheetFormatPr defaultRowHeight="12.5" x14ac:dyDescent="0.25"/>
  <cols>
    <col min="1" max="1" width="8.08984375" style="5" customWidth="1"/>
    <col min="2" max="2" width="32" customWidth="1"/>
    <col min="3" max="3" width="6.453125" customWidth="1"/>
    <col min="4" max="4" width="11.54296875" customWidth="1"/>
    <col min="5" max="5" width="13.08984375" style="7" customWidth="1"/>
    <col min="6" max="6" width="16" style="26"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ht="13" x14ac:dyDescent="0.3">
      <c r="A3" s="444" t="s">
        <v>1716</v>
      </c>
      <c r="B3" s="445"/>
      <c r="C3" s="448"/>
      <c r="D3" s="448"/>
      <c r="E3" s="449"/>
      <c r="F3" s="659"/>
    </row>
    <row r="4" spans="1:9" ht="13" x14ac:dyDescent="0.3">
      <c r="A4" s="444"/>
      <c r="B4" s="445"/>
      <c r="C4" s="448"/>
      <c r="D4" s="448"/>
      <c r="E4" s="449"/>
      <c r="F4" s="659"/>
    </row>
    <row r="5" spans="1:9" ht="13" x14ac:dyDescent="0.3">
      <c r="A5" s="444" t="s">
        <v>1717</v>
      </c>
      <c r="B5" s="445"/>
      <c r="C5" s="448"/>
      <c r="D5" s="448"/>
      <c r="E5" s="449"/>
      <c r="F5" s="659"/>
    </row>
    <row r="6" spans="1:9" ht="13" thickBot="1" x14ac:dyDescent="0.3">
      <c r="A6" s="492"/>
      <c r="B6" s="445"/>
      <c r="C6" s="448"/>
      <c r="D6" s="448"/>
      <c r="E6" s="449"/>
      <c r="F6" s="659"/>
    </row>
    <row r="7" spans="1:9" ht="26.5" thickBot="1" x14ac:dyDescent="0.3">
      <c r="A7" s="800" t="s">
        <v>72</v>
      </c>
      <c r="B7" s="801" t="s">
        <v>73</v>
      </c>
      <c r="C7" s="801" t="s">
        <v>74</v>
      </c>
      <c r="D7" s="801" t="s">
        <v>75</v>
      </c>
      <c r="E7" s="802" t="s">
        <v>1440</v>
      </c>
      <c r="F7" s="803" t="s">
        <v>1441</v>
      </c>
    </row>
    <row r="8" spans="1:9" x14ac:dyDescent="0.25">
      <c r="A8" s="453"/>
      <c r="B8" s="454"/>
      <c r="C8" s="454"/>
      <c r="D8" s="454"/>
      <c r="E8" s="455"/>
      <c r="F8" s="840"/>
    </row>
    <row r="9" spans="1:9" ht="13" x14ac:dyDescent="0.25">
      <c r="A9" s="453"/>
      <c r="B9" s="295" t="s">
        <v>92</v>
      </c>
      <c r="C9" s="454"/>
      <c r="D9" s="454"/>
      <c r="E9" s="455"/>
      <c r="F9" s="840"/>
    </row>
    <row r="10" spans="1:9" ht="37.5" x14ac:dyDescent="0.25">
      <c r="A10" s="453"/>
      <c r="B10" s="457" t="s">
        <v>1777</v>
      </c>
      <c r="C10" s="454"/>
      <c r="D10" s="454"/>
      <c r="E10" s="455"/>
      <c r="F10" s="840"/>
    </row>
    <row r="11" spans="1:9" x14ac:dyDescent="0.25">
      <c r="A11" s="453"/>
      <c r="B11" s="454"/>
      <c r="C11" s="454"/>
      <c r="D11" s="454"/>
      <c r="E11" s="455"/>
      <c r="F11" s="840"/>
    </row>
    <row r="12" spans="1:9" s="10" customFormat="1" ht="26" x14ac:dyDescent="0.25">
      <c r="A12" s="453"/>
      <c r="B12" s="295" t="s">
        <v>112</v>
      </c>
      <c r="C12" s="488"/>
      <c r="D12" s="487"/>
      <c r="E12" s="805"/>
      <c r="F12" s="456"/>
    </row>
    <row r="13" spans="1:9" s="10" customFormat="1" x14ac:dyDescent="0.25">
      <c r="A13" s="453"/>
      <c r="B13" s="454"/>
      <c r="C13" s="488"/>
      <c r="D13" s="487"/>
      <c r="E13" s="805"/>
      <c r="F13" s="456"/>
    </row>
    <row r="14" spans="1:9" s="10" customFormat="1" ht="13" x14ac:dyDescent="0.25">
      <c r="A14" s="453"/>
      <c r="B14" s="369" t="s">
        <v>84</v>
      </c>
      <c r="C14" s="488"/>
      <c r="D14" s="487"/>
      <c r="E14" s="805"/>
      <c r="F14" s="456"/>
    </row>
    <row r="15" spans="1:9" x14ac:dyDescent="0.25">
      <c r="A15" s="486"/>
      <c r="B15" s="354"/>
      <c r="C15" s="487"/>
      <c r="D15" s="464"/>
      <c r="E15" s="464"/>
      <c r="F15" s="840"/>
      <c r="H15" s="878"/>
      <c r="I15" s="878"/>
    </row>
    <row r="16" spans="1:9" x14ac:dyDescent="0.25">
      <c r="A16" s="486" t="s">
        <v>69</v>
      </c>
      <c r="B16" s="488" t="s">
        <v>84</v>
      </c>
      <c r="C16" s="458" t="s">
        <v>141</v>
      </c>
      <c r="D16" s="1052">
        <v>0.3</v>
      </c>
      <c r="E16" s="518"/>
      <c r="F16" s="840">
        <f>D16*E16</f>
        <v>0</v>
      </c>
      <c r="H16" s="878"/>
      <c r="I16" s="878"/>
    </row>
    <row r="17" spans="1:9" x14ac:dyDescent="0.25">
      <c r="A17" s="453"/>
      <c r="B17" s="454"/>
      <c r="C17" s="458"/>
      <c r="D17" s="458"/>
      <c r="E17" s="464"/>
      <c r="F17" s="840"/>
    </row>
    <row r="18" spans="1:9" x14ac:dyDescent="0.25">
      <c r="A18" s="453"/>
      <c r="B18" s="454"/>
      <c r="C18" s="458"/>
      <c r="D18" s="458"/>
      <c r="E18" s="464"/>
      <c r="F18" s="840"/>
    </row>
    <row r="19" spans="1:9" ht="13" x14ac:dyDescent="0.25">
      <c r="A19" s="453"/>
      <c r="B19" s="295" t="s">
        <v>117</v>
      </c>
      <c r="C19" s="458"/>
      <c r="D19" s="458"/>
      <c r="E19" s="464"/>
      <c r="F19" s="840"/>
    </row>
    <row r="20" spans="1:9" x14ac:dyDescent="0.25">
      <c r="A20" s="453"/>
      <c r="B20" s="454"/>
      <c r="C20" s="458"/>
      <c r="D20" s="458"/>
      <c r="E20" s="464"/>
      <c r="F20" s="840"/>
    </row>
    <row r="21" spans="1:9" ht="50" x14ac:dyDescent="0.25">
      <c r="A21" s="453" t="s">
        <v>168</v>
      </c>
      <c r="B21" s="463" t="s">
        <v>23</v>
      </c>
      <c r="C21" s="458" t="s">
        <v>87</v>
      </c>
      <c r="D21" s="458">
        <v>7.2</v>
      </c>
      <c r="E21" s="461"/>
      <c r="F21" s="840">
        <f>D21*E21</f>
        <v>0</v>
      </c>
    </row>
    <row r="22" spans="1:9" x14ac:dyDescent="0.25">
      <c r="A22" s="453"/>
      <c r="B22" s="454"/>
      <c r="C22" s="458"/>
      <c r="D22" s="458"/>
      <c r="E22" s="461"/>
      <c r="F22" s="840"/>
    </row>
    <row r="23" spans="1:9" x14ac:dyDescent="0.25">
      <c r="A23" s="453"/>
      <c r="B23" s="454"/>
      <c r="C23" s="458"/>
      <c r="D23" s="458"/>
      <c r="E23" s="464"/>
      <c r="F23" s="840">
        <f t="shared" ref="F23:F51" si="0">D23*E23</f>
        <v>0</v>
      </c>
    </row>
    <row r="24" spans="1:9" ht="37.5" x14ac:dyDescent="0.25">
      <c r="A24" s="453" t="s">
        <v>169</v>
      </c>
      <c r="B24" s="463" t="s">
        <v>144</v>
      </c>
      <c r="C24" s="458" t="s">
        <v>87</v>
      </c>
      <c r="D24" s="458">
        <v>10.8</v>
      </c>
      <c r="E24" s="461"/>
      <c r="F24" s="840">
        <f>D24*E24</f>
        <v>0</v>
      </c>
    </row>
    <row r="25" spans="1:9" x14ac:dyDescent="0.25">
      <c r="A25" s="453"/>
      <c r="B25" s="454"/>
      <c r="C25" s="458"/>
      <c r="D25" s="458"/>
      <c r="E25" s="461"/>
      <c r="F25" s="840">
        <f t="shared" si="0"/>
        <v>0</v>
      </c>
    </row>
    <row r="26" spans="1:9" ht="13" x14ac:dyDescent="0.25">
      <c r="A26" s="453"/>
      <c r="B26" s="295" t="s">
        <v>120</v>
      </c>
      <c r="C26" s="458"/>
      <c r="D26" s="458"/>
      <c r="E26" s="461"/>
      <c r="F26" s="840">
        <f t="shared" si="0"/>
        <v>0</v>
      </c>
    </row>
    <row r="27" spans="1:9" x14ac:dyDescent="0.25">
      <c r="A27" s="453"/>
      <c r="B27" s="454"/>
      <c r="C27" s="458"/>
      <c r="D27" s="458"/>
      <c r="E27" s="461"/>
      <c r="F27" s="840">
        <f t="shared" si="0"/>
        <v>0</v>
      </c>
    </row>
    <row r="28" spans="1:9" x14ac:dyDescent="0.25">
      <c r="A28" s="453"/>
      <c r="B28" s="454"/>
      <c r="C28" s="458"/>
      <c r="D28" s="458"/>
      <c r="E28" s="461"/>
      <c r="F28" s="840">
        <f t="shared" si="0"/>
        <v>0</v>
      </c>
    </row>
    <row r="29" spans="1:9" ht="37.5" x14ac:dyDescent="0.25">
      <c r="A29" s="453" t="s">
        <v>122</v>
      </c>
      <c r="B29" s="463" t="s">
        <v>121</v>
      </c>
      <c r="C29" s="458" t="s">
        <v>87</v>
      </c>
      <c r="D29" s="458">
        <f>D22+D24</f>
        <v>10.8</v>
      </c>
      <c r="E29" s="461"/>
      <c r="F29" s="840">
        <f t="shared" si="0"/>
        <v>0</v>
      </c>
    </row>
    <row r="30" spans="1:9" x14ac:dyDescent="0.25">
      <c r="A30" s="453"/>
      <c r="B30" s="463"/>
      <c r="C30" s="458"/>
      <c r="D30" s="458"/>
      <c r="E30" s="461"/>
      <c r="F30" s="840"/>
    </row>
    <row r="31" spans="1:9" s="10" customFormat="1" ht="13" x14ac:dyDescent="0.25">
      <c r="A31" s="453"/>
      <c r="B31" s="295" t="s">
        <v>28</v>
      </c>
      <c r="C31" s="487"/>
      <c r="D31" s="513"/>
      <c r="E31" s="539"/>
      <c r="F31" s="462"/>
      <c r="I31" s="18"/>
    </row>
    <row r="32" spans="1:9" s="10" customFormat="1" x14ac:dyDescent="0.25">
      <c r="A32" s="453"/>
      <c r="B32" s="454"/>
      <c r="C32" s="487"/>
      <c r="D32" s="513"/>
      <c r="E32" s="539"/>
      <c r="F32" s="462"/>
      <c r="I32" s="19"/>
    </row>
    <row r="33" spans="1:6" s="10" customFormat="1" ht="25" x14ac:dyDescent="0.25">
      <c r="A33" s="453" t="s">
        <v>24</v>
      </c>
      <c r="B33" s="463" t="s">
        <v>25</v>
      </c>
      <c r="C33" s="487" t="s">
        <v>432</v>
      </c>
      <c r="D33" s="513">
        <v>3000</v>
      </c>
      <c r="E33" s="539"/>
      <c r="F33" s="462">
        <f t="shared" ref="F33" si="1">D33*E33</f>
        <v>0</v>
      </c>
    </row>
    <row r="34" spans="1:6" s="10" customFormat="1" x14ac:dyDescent="0.25">
      <c r="A34" s="453"/>
      <c r="B34" s="454"/>
      <c r="C34" s="488"/>
      <c r="D34" s="513"/>
      <c r="E34" s="539"/>
      <c r="F34" s="462"/>
    </row>
    <row r="35" spans="1:6" x14ac:dyDescent="0.25">
      <c r="A35" s="453"/>
      <c r="B35" s="454"/>
      <c r="C35" s="458"/>
      <c r="D35" s="458"/>
      <c r="E35" s="461"/>
      <c r="F35" s="840"/>
    </row>
    <row r="36" spans="1:6" ht="13" x14ac:dyDescent="0.25">
      <c r="A36" s="329"/>
      <c r="B36" s="330" t="s">
        <v>37</v>
      </c>
      <c r="C36" s="458"/>
      <c r="D36" s="458"/>
      <c r="E36" s="461"/>
      <c r="F36" s="840"/>
    </row>
    <row r="37" spans="1:6" ht="13" x14ac:dyDescent="0.25">
      <c r="A37" s="329"/>
      <c r="B37" s="330"/>
      <c r="C37" s="458"/>
      <c r="D37" s="458"/>
      <c r="E37" s="461"/>
      <c r="F37" s="840"/>
    </row>
    <row r="38" spans="1:6" ht="13" x14ac:dyDescent="0.25">
      <c r="A38" s="503"/>
      <c r="B38" s="355" t="s">
        <v>77</v>
      </c>
      <c r="C38" s="458"/>
      <c r="D38" s="458"/>
      <c r="E38" s="461"/>
      <c r="F38" s="840"/>
    </row>
    <row r="39" spans="1:6" x14ac:dyDescent="0.25">
      <c r="A39" s="503"/>
      <c r="B39" s="490"/>
      <c r="C39" s="458"/>
      <c r="D39" s="458"/>
      <c r="E39" s="461"/>
      <c r="F39" s="840"/>
    </row>
    <row r="40" spans="1:6" ht="13" x14ac:dyDescent="0.25">
      <c r="A40" s="503"/>
      <c r="B40" s="509" t="s">
        <v>43</v>
      </c>
      <c r="C40" s="458"/>
      <c r="D40" s="458"/>
      <c r="E40" s="461"/>
      <c r="F40" s="840"/>
    </row>
    <row r="41" spans="1:6" ht="13" x14ac:dyDescent="0.25">
      <c r="A41" s="453"/>
      <c r="B41" s="311"/>
      <c r="C41" s="458"/>
      <c r="D41" s="458"/>
      <c r="E41" s="461"/>
      <c r="F41" s="840"/>
    </row>
    <row r="42" spans="1:6" ht="13" x14ac:dyDescent="0.25">
      <c r="A42" s="453"/>
      <c r="B42" s="311" t="s">
        <v>123</v>
      </c>
      <c r="C42" s="458"/>
      <c r="D42" s="458"/>
      <c r="E42" s="461"/>
      <c r="F42" s="840"/>
    </row>
    <row r="43" spans="1:6" ht="50" x14ac:dyDescent="0.25">
      <c r="A43" s="453"/>
      <c r="B43" s="304" t="s">
        <v>124</v>
      </c>
      <c r="C43" s="458"/>
      <c r="D43" s="458"/>
      <c r="E43" s="461"/>
      <c r="F43" s="840"/>
    </row>
    <row r="44" spans="1:6" ht="13" x14ac:dyDescent="0.25">
      <c r="A44" s="453"/>
      <c r="B44" s="311"/>
      <c r="C44" s="458"/>
      <c r="D44" s="458"/>
      <c r="E44" s="461"/>
      <c r="F44" s="840"/>
    </row>
    <row r="45" spans="1:6" ht="14.5" x14ac:dyDescent="0.25">
      <c r="A45" s="453" t="s">
        <v>44</v>
      </c>
      <c r="B45" s="463" t="s">
        <v>45</v>
      </c>
      <c r="C45" s="458" t="s">
        <v>1070</v>
      </c>
      <c r="D45" s="501">
        <f>D29/2*0.05</f>
        <v>0.27</v>
      </c>
      <c r="E45" s="461"/>
      <c r="F45" s="840">
        <f t="shared" si="0"/>
        <v>0</v>
      </c>
    </row>
    <row r="46" spans="1:6" ht="13" x14ac:dyDescent="0.25">
      <c r="A46" s="453"/>
      <c r="B46" s="311"/>
      <c r="C46" s="458"/>
      <c r="D46" s="501"/>
      <c r="E46" s="461"/>
      <c r="F46" s="840"/>
    </row>
    <row r="47" spans="1:6" ht="13" x14ac:dyDescent="0.25">
      <c r="A47" s="453"/>
      <c r="B47" s="311" t="s">
        <v>46</v>
      </c>
      <c r="C47" s="458"/>
      <c r="D47" s="501"/>
      <c r="E47" s="461"/>
      <c r="F47" s="840"/>
    </row>
    <row r="48" spans="1:6" ht="13" x14ac:dyDescent="0.25">
      <c r="A48" s="453"/>
      <c r="B48" s="311"/>
      <c r="C48" s="458"/>
      <c r="D48" s="501"/>
      <c r="E48" s="461"/>
      <c r="F48" s="840"/>
    </row>
    <row r="49" spans="1:6" ht="50" x14ac:dyDescent="0.25">
      <c r="A49" s="453"/>
      <c r="B49" s="304" t="s">
        <v>1616</v>
      </c>
      <c r="C49" s="458"/>
      <c r="D49" s="501"/>
      <c r="E49" s="461"/>
      <c r="F49" s="840"/>
    </row>
    <row r="50" spans="1:6" x14ac:dyDescent="0.25">
      <c r="A50" s="453"/>
      <c r="B50" s="463"/>
      <c r="C50" s="458"/>
      <c r="D50" s="501"/>
      <c r="E50" s="461">
        <v>0</v>
      </c>
      <c r="F50" s="840">
        <f t="shared" si="0"/>
        <v>0</v>
      </c>
    </row>
    <row r="51" spans="1:6" ht="14.5" x14ac:dyDescent="0.25">
      <c r="A51" s="453" t="s">
        <v>47</v>
      </c>
      <c r="B51" s="463" t="s">
        <v>125</v>
      </c>
      <c r="C51" s="458" t="s">
        <v>1070</v>
      </c>
      <c r="D51" s="501">
        <f>D45/0.05*1.95</f>
        <v>10.530000000000001</v>
      </c>
      <c r="E51" s="461"/>
      <c r="F51" s="840">
        <f t="shared" si="0"/>
        <v>0</v>
      </c>
    </row>
    <row r="52" spans="1:6" x14ac:dyDescent="0.25">
      <c r="A52" s="453"/>
      <c r="B52" s="463"/>
      <c r="C52" s="454"/>
      <c r="D52" s="458"/>
      <c r="E52" s="473"/>
      <c r="F52" s="840"/>
    </row>
    <row r="53" spans="1:6" x14ac:dyDescent="0.25">
      <c r="A53" s="510"/>
      <c r="B53" s="488"/>
      <c r="C53" s="487"/>
      <c r="D53" s="487"/>
      <c r="E53" s="511"/>
      <c r="F53" s="841"/>
    </row>
    <row r="54" spans="1:6" s="1" customFormat="1" ht="13" thickBot="1" x14ac:dyDescent="0.3">
      <c r="A54" s="466"/>
      <c r="B54" s="467"/>
      <c r="C54" s="468"/>
      <c r="D54" s="468" t="s">
        <v>119</v>
      </c>
      <c r="E54" s="469"/>
      <c r="F54" s="842">
        <f>SUM(F12:F53)</f>
        <v>0</v>
      </c>
    </row>
    <row r="55" spans="1:6" s="1" customFormat="1" x14ac:dyDescent="0.25">
      <c r="A55" s="474"/>
      <c r="B55" s="445"/>
      <c r="C55" s="448"/>
      <c r="D55" s="448"/>
      <c r="E55" s="475"/>
      <c r="F55" s="843"/>
    </row>
    <row r="56" spans="1:6" ht="12" customHeight="1" x14ac:dyDescent="0.25">
      <c r="A56" s="492"/>
      <c r="B56" s="445"/>
      <c r="C56" s="448"/>
      <c r="D56" s="448"/>
      <c r="E56" s="449"/>
      <c r="F56" s="549"/>
    </row>
    <row r="57" spans="1:6" ht="13" thickBot="1" x14ac:dyDescent="0.3">
      <c r="A57" s="492"/>
      <c r="B57" s="445"/>
      <c r="C57" s="448"/>
      <c r="D57" s="448"/>
      <c r="E57" s="449"/>
      <c r="F57" s="549"/>
    </row>
    <row r="58" spans="1:6" ht="26.5" thickBot="1" x14ac:dyDescent="0.3">
      <c r="A58" s="800" t="s">
        <v>72</v>
      </c>
      <c r="B58" s="801" t="s">
        <v>73</v>
      </c>
      <c r="C58" s="801" t="s">
        <v>74</v>
      </c>
      <c r="D58" s="801" t="s">
        <v>75</v>
      </c>
      <c r="E58" s="802" t="s">
        <v>1440</v>
      </c>
      <c r="F58" s="803" t="s">
        <v>1441</v>
      </c>
    </row>
    <row r="59" spans="1:6" ht="13" x14ac:dyDescent="0.3">
      <c r="A59" s="306"/>
      <c r="B59" s="307"/>
      <c r="C59" s="307"/>
      <c r="D59" s="307"/>
      <c r="E59" s="499"/>
      <c r="F59" s="845"/>
    </row>
    <row r="60" spans="1:6" ht="13" x14ac:dyDescent="0.25">
      <c r="A60" s="453"/>
      <c r="B60" s="311" t="s">
        <v>126</v>
      </c>
      <c r="C60" s="458"/>
      <c r="D60" s="458"/>
      <c r="E60" s="513"/>
      <c r="F60" s="840"/>
    </row>
    <row r="61" spans="1:6" x14ac:dyDescent="0.25">
      <c r="A61" s="453"/>
      <c r="B61" s="304"/>
      <c r="C61" s="458"/>
      <c r="D61" s="458"/>
      <c r="E61" s="513"/>
      <c r="F61" s="840"/>
    </row>
    <row r="62" spans="1:6" ht="13" x14ac:dyDescent="0.25">
      <c r="A62" s="453"/>
      <c r="B62" s="311" t="s">
        <v>127</v>
      </c>
      <c r="C62" s="458"/>
      <c r="D62" s="458"/>
      <c r="E62" s="464"/>
      <c r="F62" s="840"/>
    </row>
    <row r="63" spans="1:6" x14ac:dyDescent="0.25">
      <c r="A63" s="453"/>
      <c r="B63" s="454"/>
      <c r="C63" s="458"/>
      <c r="D63" s="458"/>
      <c r="E63" s="464"/>
      <c r="F63" s="840"/>
    </row>
    <row r="64" spans="1:6" ht="25" x14ac:dyDescent="0.25">
      <c r="A64" s="453"/>
      <c r="B64" s="304" t="s">
        <v>131</v>
      </c>
      <c r="C64" s="458"/>
      <c r="D64" s="458"/>
      <c r="E64" s="464"/>
      <c r="F64" s="840"/>
    </row>
    <row r="65" spans="1:6" x14ac:dyDescent="0.25">
      <c r="A65" s="453"/>
      <c r="B65" s="304"/>
      <c r="C65" s="458"/>
      <c r="D65" s="458"/>
      <c r="E65" s="464"/>
      <c r="F65" s="840"/>
    </row>
    <row r="66" spans="1:6" ht="14.5" x14ac:dyDescent="0.25">
      <c r="A66" s="453" t="s">
        <v>78</v>
      </c>
      <c r="B66" s="454" t="s">
        <v>681</v>
      </c>
      <c r="C66" s="458" t="s">
        <v>1070</v>
      </c>
      <c r="D66" s="501">
        <f>D45</f>
        <v>0.27</v>
      </c>
      <c r="E66" s="461"/>
      <c r="F66" s="840">
        <f t="shared" ref="F66:F88" si="2">D66*E66</f>
        <v>0</v>
      </c>
    </row>
    <row r="67" spans="1:6" x14ac:dyDescent="0.25">
      <c r="A67" s="453"/>
      <c r="B67" s="454"/>
      <c r="C67" s="458"/>
      <c r="D67" s="501"/>
      <c r="E67" s="461"/>
      <c r="F67" s="840">
        <f t="shared" si="2"/>
        <v>0</v>
      </c>
    </row>
    <row r="68" spans="1:6" ht="13" x14ac:dyDescent="0.25">
      <c r="A68" s="453"/>
      <c r="B68" s="311" t="s">
        <v>129</v>
      </c>
      <c r="C68" s="458"/>
      <c r="D68" s="501"/>
      <c r="E68" s="461"/>
      <c r="F68" s="840">
        <f t="shared" si="2"/>
        <v>0</v>
      </c>
    </row>
    <row r="69" spans="1:6" ht="13" x14ac:dyDescent="0.25">
      <c r="A69" s="453"/>
      <c r="B69" s="295"/>
      <c r="C69" s="458"/>
      <c r="D69" s="501"/>
      <c r="E69" s="461"/>
      <c r="F69" s="840">
        <f t="shared" si="2"/>
        <v>0</v>
      </c>
    </row>
    <row r="70" spans="1:6" ht="37.5" x14ac:dyDescent="0.25">
      <c r="A70" s="453"/>
      <c r="B70" s="304" t="s">
        <v>1157</v>
      </c>
      <c r="C70" s="458"/>
      <c r="D70" s="501"/>
      <c r="E70" s="461"/>
      <c r="F70" s="840">
        <f t="shared" si="2"/>
        <v>0</v>
      </c>
    </row>
    <row r="71" spans="1:6" x14ac:dyDescent="0.25">
      <c r="A71" s="453"/>
      <c r="B71" s="454"/>
      <c r="C71" s="458"/>
      <c r="D71" s="501"/>
      <c r="E71" s="461"/>
      <c r="F71" s="840">
        <f t="shared" si="2"/>
        <v>0</v>
      </c>
    </row>
    <row r="72" spans="1:6" ht="14.5" x14ac:dyDescent="0.25">
      <c r="A72" s="453" t="s">
        <v>48</v>
      </c>
      <c r="B72" s="454" t="s">
        <v>656</v>
      </c>
      <c r="C72" s="458" t="s">
        <v>1070</v>
      </c>
      <c r="D72" s="501">
        <f>D51</f>
        <v>10.530000000000001</v>
      </c>
      <c r="E72" s="461"/>
      <c r="F72" s="840">
        <f t="shared" si="2"/>
        <v>0</v>
      </c>
    </row>
    <row r="73" spans="1:6" x14ac:dyDescent="0.25">
      <c r="A73" s="453"/>
      <c r="B73" s="502"/>
      <c r="C73" s="458"/>
      <c r="D73" s="501"/>
      <c r="E73" s="461"/>
      <c r="F73" s="840">
        <f t="shared" si="2"/>
        <v>0</v>
      </c>
    </row>
    <row r="74" spans="1:6" ht="13" x14ac:dyDescent="0.25">
      <c r="A74" s="453"/>
      <c r="B74" s="311" t="s">
        <v>132</v>
      </c>
      <c r="C74" s="458"/>
      <c r="D74" s="458"/>
      <c r="E74" s="461">
        <v>0</v>
      </c>
      <c r="F74" s="840">
        <f t="shared" si="2"/>
        <v>0</v>
      </c>
    </row>
    <row r="75" spans="1:6" ht="13" x14ac:dyDescent="0.25">
      <c r="A75" s="453"/>
      <c r="B75" s="311"/>
      <c r="C75" s="458"/>
      <c r="D75" s="458"/>
      <c r="E75" s="461">
        <v>0</v>
      </c>
      <c r="F75" s="840">
        <f t="shared" si="2"/>
        <v>0</v>
      </c>
    </row>
    <row r="76" spans="1:6" ht="13" x14ac:dyDescent="0.25">
      <c r="A76" s="453"/>
      <c r="B76" s="311" t="s">
        <v>51</v>
      </c>
      <c r="C76" s="458"/>
      <c r="D76" s="458"/>
      <c r="E76" s="461">
        <v>0</v>
      </c>
      <c r="F76" s="840">
        <f t="shared" si="2"/>
        <v>0</v>
      </c>
    </row>
    <row r="77" spans="1:6" ht="13" x14ac:dyDescent="0.25">
      <c r="A77" s="453"/>
      <c r="B77" s="311"/>
      <c r="C77" s="458"/>
      <c r="D77" s="458"/>
      <c r="E77" s="461">
        <v>0</v>
      </c>
      <c r="F77" s="840">
        <f t="shared" si="2"/>
        <v>0</v>
      </c>
    </row>
    <row r="78" spans="1:6" ht="25" x14ac:dyDescent="0.25">
      <c r="A78" s="453"/>
      <c r="B78" s="304" t="s">
        <v>53</v>
      </c>
      <c r="C78" s="458"/>
      <c r="D78" s="460"/>
      <c r="E78" s="461">
        <v>0</v>
      </c>
      <c r="F78" s="840">
        <f t="shared" si="2"/>
        <v>0</v>
      </c>
    </row>
    <row r="79" spans="1:6" x14ac:dyDescent="0.25">
      <c r="A79" s="453"/>
      <c r="B79" s="463"/>
      <c r="C79" s="458"/>
      <c r="D79" s="460"/>
      <c r="E79" s="461">
        <v>0</v>
      </c>
      <c r="F79" s="840">
        <f t="shared" si="2"/>
        <v>0</v>
      </c>
    </row>
    <row r="80" spans="1:6" x14ac:dyDescent="0.25">
      <c r="A80" s="453" t="s">
        <v>55</v>
      </c>
      <c r="B80" s="463" t="s">
        <v>18</v>
      </c>
      <c r="C80" s="458" t="s">
        <v>79</v>
      </c>
      <c r="D80" s="460">
        <v>48</v>
      </c>
      <c r="E80" s="461"/>
      <c r="F80" s="840">
        <f t="shared" si="2"/>
        <v>0</v>
      </c>
    </row>
    <row r="81" spans="1:6" x14ac:dyDescent="0.25">
      <c r="A81" s="453"/>
      <c r="B81" s="454"/>
      <c r="C81" s="454"/>
      <c r="D81" s="454"/>
      <c r="E81" s="461"/>
      <c r="F81" s="840">
        <f t="shared" si="2"/>
        <v>0</v>
      </c>
    </row>
    <row r="82" spans="1:6" ht="13" x14ac:dyDescent="0.25">
      <c r="A82" s="453"/>
      <c r="B82" s="311" t="s">
        <v>133</v>
      </c>
      <c r="C82" s="458"/>
      <c r="D82" s="458"/>
      <c r="E82" s="461"/>
      <c r="F82" s="840">
        <f t="shared" si="2"/>
        <v>0</v>
      </c>
    </row>
    <row r="83" spans="1:6" x14ac:dyDescent="0.25">
      <c r="A83" s="453"/>
      <c r="B83" s="454"/>
      <c r="C83" s="458"/>
      <c r="D83" s="458"/>
      <c r="E83" s="461"/>
      <c r="F83" s="840">
        <f t="shared" si="2"/>
        <v>0</v>
      </c>
    </row>
    <row r="84" spans="1:6" ht="13" x14ac:dyDescent="0.25">
      <c r="A84" s="453"/>
      <c r="B84" s="311" t="s">
        <v>56</v>
      </c>
      <c r="C84" s="458"/>
      <c r="D84" s="458"/>
      <c r="E84" s="461"/>
      <c r="F84" s="840">
        <f t="shared" si="2"/>
        <v>0</v>
      </c>
    </row>
    <row r="85" spans="1:6" x14ac:dyDescent="0.25">
      <c r="A85" s="453"/>
      <c r="B85" s="454"/>
      <c r="C85" s="458"/>
      <c r="D85" s="458"/>
      <c r="E85" s="461"/>
      <c r="F85" s="840">
        <f t="shared" si="2"/>
        <v>0</v>
      </c>
    </row>
    <row r="86" spans="1:6" ht="25" x14ac:dyDescent="0.25">
      <c r="A86" s="453"/>
      <c r="B86" s="304" t="s">
        <v>57</v>
      </c>
      <c r="C86" s="458"/>
      <c r="D86" s="458"/>
      <c r="E86" s="461"/>
      <c r="F86" s="840">
        <f t="shared" si="2"/>
        <v>0</v>
      </c>
    </row>
    <row r="87" spans="1:6" x14ac:dyDescent="0.25">
      <c r="A87" s="453"/>
      <c r="B87" s="454"/>
      <c r="C87" s="458"/>
      <c r="D87" s="458"/>
      <c r="E87" s="461"/>
      <c r="F87" s="840">
        <f t="shared" si="2"/>
        <v>0</v>
      </c>
    </row>
    <row r="88" spans="1:6" x14ac:dyDescent="0.25">
      <c r="A88" s="453" t="s">
        <v>80</v>
      </c>
      <c r="B88" s="454" t="s">
        <v>198</v>
      </c>
      <c r="C88" s="458" t="s">
        <v>68</v>
      </c>
      <c r="D88" s="501">
        <v>0.05</v>
      </c>
      <c r="E88" s="461"/>
      <c r="F88" s="840">
        <f t="shared" si="2"/>
        <v>0</v>
      </c>
    </row>
    <row r="89" spans="1:6" x14ac:dyDescent="0.25">
      <c r="A89" s="453"/>
      <c r="B89" s="490"/>
      <c r="C89" s="458"/>
      <c r="D89" s="460"/>
      <c r="E89" s="464"/>
      <c r="F89" s="846"/>
    </row>
    <row r="90" spans="1:6" x14ac:dyDescent="0.25">
      <c r="A90" s="453"/>
      <c r="B90" s="490"/>
      <c r="C90" s="458"/>
      <c r="D90" s="460"/>
      <c r="E90" s="464"/>
      <c r="F90" s="846"/>
    </row>
    <row r="91" spans="1:6" x14ac:dyDescent="0.25">
      <c r="A91" s="453"/>
      <c r="B91" s="490"/>
      <c r="C91" s="458"/>
      <c r="D91" s="460"/>
      <c r="E91" s="464"/>
      <c r="F91" s="846"/>
    </row>
    <row r="92" spans="1:6" x14ac:dyDescent="0.25">
      <c r="A92" s="453"/>
      <c r="B92" s="490"/>
      <c r="C92" s="458"/>
      <c r="D92" s="460"/>
      <c r="E92" s="464"/>
      <c r="F92" s="846"/>
    </row>
    <row r="93" spans="1:6" x14ac:dyDescent="0.25">
      <c r="A93" s="453"/>
      <c r="B93" s="490"/>
      <c r="C93" s="458"/>
      <c r="D93" s="460"/>
      <c r="E93" s="464"/>
      <c r="F93" s="846"/>
    </row>
    <row r="94" spans="1:6" x14ac:dyDescent="0.25">
      <c r="A94" s="453"/>
      <c r="B94" s="490"/>
      <c r="C94" s="458"/>
      <c r="D94" s="460"/>
      <c r="E94" s="464"/>
      <c r="F94" s="846"/>
    </row>
    <row r="95" spans="1:6" x14ac:dyDescent="0.25">
      <c r="A95" s="453"/>
      <c r="B95" s="490"/>
      <c r="C95" s="458"/>
      <c r="D95" s="460"/>
      <c r="E95" s="464"/>
      <c r="F95" s="846"/>
    </row>
    <row r="96" spans="1:6" x14ac:dyDescent="0.25">
      <c r="A96" s="453"/>
      <c r="B96" s="490"/>
      <c r="C96" s="458"/>
      <c r="D96" s="460"/>
      <c r="E96" s="464"/>
      <c r="F96" s="846"/>
    </row>
    <row r="97" spans="1:6" x14ac:dyDescent="0.25">
      <c r="A97" s="453"/>
      <c r="B97" s="490"/>
      <c r="C97" s="458"/>
      <c r="D97" s="460"/>
      <c r="E97" s="464"/>
      <c r="F97" s="846"/>
    </row>
    <row r="98" spans="1:6" x14ac:dyDescent="0.25">
      <c r="A98" s="453"/>
      <c r="B98" s="490"/>
      <c r="C98" s="458"/>
      <c r="D98" s="460"/>
      <c r="E98" s="464"/>
      <c r="F98" s="846"/>
    </row>
    <row r="99" spans="1:6" ht="13" x14ac:dyDescent="0.25">
      <c r="A99" s="453"/>
      <c r="B99" s="311"/>
      <c r="C99" s="458"/>
      <c r="D99" s="460"/>
      <c r="E99" s="473"/>
      <c r="F99" s="840"/>
    </row>
    <row r="100" spans="1:6" x14ac:dyDescent="0.25">
      <c r="A100" s="510"/>
      <c r="B100" s="488"/>
      <c r="C100" s="487"/>
      <c r="D100" s="487"/>
      <c r="E100" s="511"/>
      <c r="F100" s="841"/>
    </row>
    <row r="101" spans="1:6" ht="13" thickBot="1" x14ac:dyDescent="0.3">
      <c r="A101" s="466"/>
      <c r="B101" s="467"/>
      <c r="C101" s="468"/>
      <c r="D101" s="468" t="s">
        <v>119</v>
      </c>
      <c r="E101" s="469"/>
      <c r="F101" s="842">
        <f>SUM(F66:F100)</f>
        <v>0</v>
      </c>
    </row>
    <row r="102" spans="1:6" x14ac:dyDescent="0.25">
      <c r="A102" s="492"/>
      <c r="B102" s="445"/>
      <c r="C102" s="448"/>
      <c r="D102" s="448"/>
      <c r="E102" s="449"/>
      <c r="F102" s="549"/>
    </row>
    <row r="103" spans="1:6" x14ac:dyDescent="0.25">
      <c r="A103" s="492"/>
      <c r="B103" s="445"/>
      <c r="C103" s="448"/>
      <c r="D103" s="448"/>
      <c r="E103" s="449"/>
      <c r="F103" s="549"/>
    </row>
    <row r="104" spans="1:6" ht="13" thickBot="1" x14ac:dyDescent="0.3">
      <c r="A104" s="451"/>
      <c r="B104" s="451"/>
      <c r="C104" s="451"/>
      <c r="D104" s="451"/>
      <c r="E104" s="471"/>
      <c r="F104" s="847"/>
    </row>
    <row r="105" spans="1:6" ht="26.5" thickBot="1" x14ac:dyDescent="0.3">
      <c r="A105" s="800" t="s">
        <v>72</v>
      </c>
      <c r="B105" s="801" t="s">
        <v>73</v>
      </c>
      <c r="C105" s="801" t="s">
        <v>74</v>
      </c>
      <c r="D105" s="801" t="s">
        <v>75</v>
      </c>
      <c r="E105" s="802" t="s">
        <v>1440</v>
      </c>
      <c r="F105" s="803" t="s">
        <v>1441</v>
      </c>
    </row>
    <row r="106" spans="1:6" x14ac:dyDescent="0.25">
      <c r="A106" s="453"/>
      <c r="B106" s="454"/>
      <c r="C106" s="454"/>
      <c r="D106" s="454"/>
      <c r="E106" s="455"/>
      <c r="F106" s="840"/>
    </row>
    <row r="107" spans="1:6" ht="13" x14ac:dyDescent="0.25">
      <c r="A107" s="453"/>
      <c r="B107" s="311" t="s">
        <v>101</v>
      </c>
      <c r="C107" s="458"/>
      <c r="D107" s="458"/>
      <c r="E107" s="464"/>
      <c r="F107" s="840"/>
    </row>
    <row r="108" spans="1:6" ht="13" x14ac:dyDescent="0.25">
      <c r="A108" s="453"/>
      <c r="B108" s="295"/>
      <c r="C108" s="458"/>
      <c r="D108" s="458"/>
      <c r="E108" s="473"/>
      <c r="F108" s="840"/>
    </row>
    <row r="109" spans="1:6" ht="13" x14ac:dyDescent="0.25">
      <c r="A109" s="453"/>
      <c r="B109" s="295" t="s">
        <v>102</v>
      </c>
      <c r="C109" s="458"/>
      <c r="D109" s="458"/>
      <c r="E109" s="473"/>
      <c r="F109" s="840"/>
    </row>
    <row r="110" spans="1:6" x14ac:dyDescent="0.25">
      <c r="A110" s="453"/>
      <c r="B110" s="304"/>
      <c r="C110" s="458"/>
      <c r="D110" s="458"/>
      <c r="E110" s="464"/>
      <c r="F110" s="840"/>
    </row>
    <row r="111" spans="1:6" ht="13" x14ac:dyDescent="0.25">
      <c r="A111" s="453"/>
      <c r="B111" s="295" t="s">
        <v>70</v>
      </c>
      <c r="C111" s="458"/>
      <c r="D111" s="458"/>
      <c r="E111" s="464"/>
      <c r="F111" s="840"/>
    </row>
    <row r="112" spans="1:6" x14ac:dyDescent="0.25">
      <c r="A112" s="453"/>
      <c r="B112" s="454"/>
      <c r="C112" s="458"/>
      <c r="D112" s="458"/>
      <c r="E112" s="464"/>
      <c r="F112" s="840"/>
    </row>
    <row r="113" spans="1:6" ht="37.5" x14ac:dyDescent="0.25">
      <c r="A113" s="453"/>
      <c r="B113" s="304" t="s">
        <v>176</v>
      </c>
      <c r="C113" s="458"/>
      <c r="D113" s="458"/>
      <c r="E113" s="464"/>
      <c r="F113" s="840"/>
    </row>
    <row r="114" spans="1:6" ht="13" x14ac:dyDescent="0.25">
      <c r="A114" s="329"/>
      <c r="B114" s="330"/>
      <c r="C114" s="458"/>
      <c r="D114" s="458"/>
      <c r="E114" s="464"/>
      <c r="F114" s="840"/>
    </row>
    <row r="115" spans="1:6" x14ac:dyDescent="0.25">
      <c r="A115" s="503" t="s">
        <v>137</v>
      </c>
      <c r="B115" s="490" t="s">
        <v>21</v>
      </c>
      <c r="C115" s="458" t="s">
        <v>294</v>
      </c>
      <c r="D115" s="458">
        <v>1</v>
      </c>
      <c r="E115" s="461"/>
      <c r="F115" s="840">
        <f>D115*E115</f>
        <v>0</v>
      </c>
    </row>
    <row r="116" spans="1:6" x14ac:dyDescent="0.25">
      <c r="A116" s="503" t="s">
        <v>27</v>
      </c>
      <c r="B116" s="490" t="s">
        <v>740</v>
      </c>
      <c r="C116" s="458" t="s">
        <v>294</v>
      </c>
      <c r="D116" s="458">
        <v>3</v>
      </c>
      <c r="E116" s="461"/>
      <c r="F116" s="840">
        <f t="shared" ref="F116:F142" si="3">D116*E116</f>
        <v>0</v>
      </c>
    </row>
    <row r="117" spans="1:6" x14ac:dyDescent="0.25">
      <c r="A117" s="503"/>
      <c r="B117" s="490"/>
      <c r="C117" s="458"/>
      <c r="D117" s="458"/>
      <c r="E117" s="461"/>
      <c r="F117" s="840">
        <f t="shared" si="3"/>
        <v>0</v>
      </c>
    </row>
    <row r="118" spans="1:6" ht="25" x14ac:dyDescent="0.25">
      <c r="A118" s="453"/>
      <c r="B118" s="304" t="s">
        <v>960</v>
      </c>
      <c r="C118" s="458"/>
      <c r="D118" s="458"/>
      <c r="E118" s="461"/>
      <c r="F118" s="840">
        <f t="shared" si="3"/>
        <v>0</v>
      </c>
    </row>
    <row r="119" spans="1:6" ht="13" x14ac:dyDescent="0.25">
      <c r="A119" s="329"/>
      <c r="B119" s="330"/>
      <c r="C119" s="458"/>
      <c r="D119" s="458"/>
      <c r="E119" s="461"/>
      <c r="F119" s="840">
        <f t="shared" si="3"/>
        <v>0</v>
      </c>
    </row>
    <row r="120" spans="1:6" x14ac:dyDescent="0.25">
      <c r="A120" s="503" t="s">
        <v>137</v>
      </c>
      <c r="B120" s="490" t="s">
        <v>21</v>
      </c>
      <c r="C120" s="458" t="s">
        <v>294</v>
      </c>
      <c r="D120" s="458">
        <v>3</v>
      </c>
      <c r="E120" s="461"/>
      <c r="F120" s="840">
        <f t="shared" si="3"/>
        <v>0</v>
      </c>
    </row>
    <row r="121" spans="1:6" x14ac:dyDescent="0.25">
      <c r="A121" s="503"/>
      <c r="B121" s="490"/>
      <c r="C121" s="458"/>
      <c r="D121" s="458"/>
      <c r="E121" s="461"/>
      <c r="F121" s="840">
        <f t="shared" si="3"/>
        <v>0</v>
      </c>
    </row>
    <row r="122" spans="1:6" ht="13" x14ac:dyDescent="0.25">
      <c r="A122" s="503"/>
      <c r="B122" s="295" t="s">
        <v>71</v>
      </c>
      <c r="C122" s="458"/>
      <c r="D122" s="458"/>
      <c r="E122" s="461">
        <v>0</v>
      </c>
      <c r="F122" s="840">
        <f t="shared" si="3"/>
        <v>0</v>
      </c>
    </row>
    <row r="123" spans="1:6" ht="13" x14ac:dyDescent="0.25">
      <c r="A123" s="453"/>
      <c r="B123" s="311"/>
      <c r="C123" s="458"/>
      <c r="D123" s="458"/>
      <c r="E123" s="461">
        <v>0</v>
      </c>
      <c r="F123" s="840">
        <f t="shared" si="3"/>
        <v>0</v>
      </c>
    </row>
    <row r="124" spans="1:6" ht="37.5" x14ac:dyDescent="0.25">
      <c r="A124" s="453"/>
      <c r="B124" s="304" t="s">
        <v>170</v>
      </c>
      <c r="C124" s="458"/>
      <c r="D124" s="458"/>
      <c r="E124" s="461">
        <v>0</v>
      </c>
      <c r="F124" s="840">
        <f t="shared" si="3"/>
        <v>0</v>
      </c>
    </row>
    <row r="125" spans="1:6" x14ac:dyDescent="0.25">
      <c r="A125" s="453"/>
      <c r="B125" s="463"/>
      <c r="C125" s="458"/>
      <c r="D125" s="458"/>
      <c r="E125" s="461">
        <v>0</v>
      </c>
      <c r="F125" s="840">
        <f t="shared" si="3"/>
        <v>0</v>
      </c>
    </row>
    <row r="126" spans="1:6" x14ac:dyDescent="0.25">
      <c r="A126" s="503" t="s">
        <v>147</v>
      </c>
      <c r="B126" s="490" t="s">
        <v>240</v>
      </c>
      <c r="C126" s="458" t="s">
        <v>294</v>
      </c>
      <c r="D126" s="458">
        <v>1</v>
      </c>
      <c r="E126" s="461"/>
      <c r="F126" s="840">
        <f t="shared" si="3"/>
        <v>0</v>
      </c>
    </row>
    <row r="127" spans="1:6" x14ac:dyDescent="0.25">
      <c r="A127" s="503"/>
      <c r="B127" s="490"/>
      <c r="C127" s="458"/>
      <c r="D127" s="458"/>
      <c r="E127" s="461"/>
      <c r="F127" s="840">
        <f t="shared" si="3"/>
        <v>0</v>
      </c>
    </row>
    <row r="128" spans="1:6" ht="13" x14ac:dyDescent="0.3">
      <c r="A128" s="453"/>
      <c r="B128" s="362" t="s">
        <v>86</v>
      </c>
      <c r="C128" s="487"/>
      <c r="D128" s="487"/>
      <c r="E128" s="461"/>
      <c r="F128" s="840">
        <f t="shared" si="3"/>
        <v>0</v>
      </c>
    </row>
    <row r="129" spans="1:6" x14ac:dyDescent="0.25">
      <c r="A129" s="453"/>
      <c r="B129" s="488"/>
      <c r="C129" s="487"/>
      <c r="D129" s="487"/>
      <c r="E129" s="461"/>
      <c r="F129" s="840">
        <f t="shared" si="3"/>
        <v>0</v>
      </c>
    </row>
    <row r="130" spans="1:6" ht="50" x14ac:dyDescent="0.25">
      <c r="A130" s="453"/>
      <c r="B130" s="339" t="s">
        <v>234</v>
      </c>
      <c r="C130" s="487"/>
      <c r="D130" s="487"/>
      <c r="E130" s="461"/>
      <c r="F130" s="840">
        <f t="shared" si="3"/>
        <v>0</v>
      </c>
    </row>
    <row r="131" spans="1:6" x14ac:dyDescent="0.25">
      <c r="A131" s="453"/>
      <c r="B131" s="339"/>
      <c r="C131" s="487"/>
      <c r="D131" s="487"/>
      <c r="E131" s="461"/>
      <c r="F131" s="840">
        <f t="shared" si="3"/>
        <v>0</v>
      </c>
    </row>
    <row r="132" spans="1:6" x14ac:dyDescent="0.25">
      <c r="A132" s="453" t="s">
        <v>191</v>
      </c>
      <c r="B132" s="490" t="s">
        <v>740</v>
      </c>
      <c r="C132" s="458" t="s">
        <v>294</v>
      </c>
      <c r="D132" s="458">
        <v>1</v>
      </c>
      <c r="E132" s="461"/>
      <c r="F132" s="840">
        <f t="shared" si="3"/>
        <v>0</v>
      </c>
    </row>
    <row r="133" spans="1:6" x14ac:dyDescent="0.25">
      <c r="A133" s="453"/>
      <c r="B133" s="490"/>
      <c r="C133" s="458"/>
      <c r="D133" s="458"/>
      <c r="E133" s="461">
        <v>0</v>
      </c>
      <c r="F133" s="840">
        <f t="shared" si="3"/>
        <v>0</v>
      </c>
    </row>
    <row r="134" spans="1:6" ht="50" x14ac:dyDescent="0.25">
      <c r="A134" s="453"/>
      <c r="B134" s="339" t="s">
        <v>773</v>
      </c>
      <c r="C134" s="487"/>
      <c r="D134" s="487"/>
      <c r="E134" s="461">
        <v>0</v>
      </c>
      <c r="F134" s="840">
        <f t="shared" si="3"/>
        <v>0</v>
      </c>
    </row>
    <row r="135" spans="1:6" x14ac:dyDescent="0.25">
      <c r="A135" s="453"/>
      <c r="B135" s="339"/>
      <c r="C135" s="487"/>
      <c r="D135" s="487"/>
      <c r="E135" s="461">
        <v>0</v>
      </c>
      <c r="F135" s="840">
        <f t="shared" si="3"/>
        <v>0</v>
      </c>
    </row>
    <row r="136" spans="1:6" x14ac:dyDescent="0.25">
      <c r="A136" s="453" t="s">
        <v>237</v>
      </c>
      <c r="B136" s="454" t="s">
        <v>247</v>
      </c>
      <c r="C136" s="458" t="s">
        <v>294</v>
      </c>
      <c r="D136" s="458">
        <v>1</v>
      </c>
      <c r="E136" s="461"/>
      <c r="F136" s="840">
        <f t="shared" si="3"/>
        <v>0</v>
      </c>
    </row>
    <row r="137" spans="1:6" x14ac:dyDescent="0.25">
      <c r="A137" s="453"/>
      <c r="B137" s="490"/>
      <c r="C137" s="458"/>
      <c r="D137" s="458"/>
      <c r="E137" s="461"/>
      <c r="F137" s="840">
        <f t="shared" si="3"/>
        <v>0</v>
      </c>
    </row>
    <row r="138" spans="1:6" ht="13" x14ac:dyDescent="0.25">
      <c r="A138" s="453"/>
      <c r="B138" s="311" t="s">
        <v>163</v>
      </c>
      <c r="C138" s="458"/>
      <c r="D138" s="458"/>
      <c r="E138" s="461"/>
      <c r="F138" s="840">
        <f t="shared" si="3"/>
        <v>0</v>
      </c>
    </row>
    <row r="139" spans="1:6" ht="13" x14ac:dyDescent="0.25">
      <c r="A139" s="453"/>
      <c r="B139" s="311"/>
      <c r="C139" s="458"/>
      <c r="D139" s="458"/>
      <c r="E139" s="461"/>
      <c r="F139" s="840">
        <f t="shared" si="3"/>
        <v>0</v>
      </c>
    </row>
    <row r="140" spans="1:6" ht="25" x14ac:dyDescent="0.25">
      <c r="A140" s="453"/>
      <c r="B140" s="339" t="s">
        <v>0</v>
      </c>
      <c r="C140" s="458"/>
      <c r="D140" s="458"/>
      <c r="E140" s="461"/>
      <c r="F140" s="840">
        <f t="shared" si="3"/>
        <v>0</v>
      </c>
    </row>
    <row r="141" spans="1:6" x14ac:dyDescent="0.25">
      <c r="A141" s="453"/>
      <c r="B141" s="304"/>
      <c r="C141" s="458"/>
      <c r="D141" s="458"/>
      <c r="E141" s="461"/>
      <c r="F141" s="840">
        <f t="shared" si="3"/>
        <v>0</v>
      </c>
    </row>
    <row r="142" spans="1:6" x14ac:dyDescent="0.25">
      <c r="A142" s="453" t="s">
        <v>164</v>
      </c>
      <c r="B142" s="463" t="s">
        <v>21</v>
      </c>
      <c r="C142" s="458" t="s">
        <v>294</v>
      </c>
      <c r="D142" s="458">
        <v>1</v>
      </c>
      <c r="E142" s="461"/>
      <c r="F142" s="840">
        <f t="shared" si="3"/>
        <v>0</v>
      </c>
    </row>
    <row r="143" spans="1:6" ht="13" thickBot="1" x14ac:dyDescent="0.3">
      <c r="A143" s="466"/>
      <c r="B143" s="467"/>
      <c r="C143" s="468"/>
      <c r="D143" s="468" t="s">
        <v>119</v>
      </c>
      <c r="E143" s="469"/>
      <c r="F143" s="842">
        <f>SUM(F115:F142)</f>
        <v>0</v>
      </c>
    </row>
    <row r="144" spans="1:6" x14ac:dyDescent="0.25">
      <c r="A144" s="492"/>
      <c r="B144" s="445"/>
      <c r="C144" s="448"/>
      <c r="D144" s="448"/>
      <c r="E144" s="449"/>
      <c r="F144" s="549"/>
    </row>
    <row r="145" spans="1:6" x14ac:dyDescent="0.25">
      <c r="A145" s="492"/>
      <c r="B145" s="445"/>
      <c r="C145" s="448"/>
      <c r="D145" s="448"/>
      <c r="E145" s="449"/>
      <c r="F145" s="549"/>
    </row>
    <row r="146" spans="1:6" ht="13" thickBot="1" x14ac:dyDescent="0.3">
      <c r="A146" s="451"/>
      <c r="B146" s="451"/>
      <c r="C146" s="451"/>
      <c r="D146" s="451"/>
      <c r="E146" s="471"/>
      <c r="F146" s="847"/>
    </row>
    <row r="147" spans="1:6" ht="26.5" thickBot="1" x14ac:dyDescent="0.3">
      <c r="A147" s="800" t="s">
        <v>72</v>
      </c>
      <c r="B147" s="801" t="s">
        <v>73</v>
      </c>
      <c r="C147" s="801" t="s">
        <v>74</v>
      </c>
      <c r="D147" s="801" t="s">
        <v>75</v>
      </c>
      <c r="E147" s="802" t="s">
        <v>1440</v>
      </c>
      <c r="F147" s="803" t="s">
        <v>1441</v>
      </c>
    </row>
    <row r="148" spans="1:6" x14ac:dyDescent="0.25">
      <c r="A148" s="453"/>
      <c r="B148" s="454"/>
      <c r="C148" s="454"/>
      <c r="D148" s="454"/>
      <c r="E148" s="455"/>
      <c r="F148" s="840"/>
    </row>
    <row r="149" spans="1:6" ht="13" x14ac:dyDescent="0.25">
      <c r="A149" s="453"/>
      <c r="B149" s="311" t="s">
        <v>134</v>
      </c>
      <c r="C149" s="458"/>
      <c r="D149" s="458"/>
      <c r="E149" s="464"/>
      <c r="F149" s="840"/>
    </row>
    <row r="150" spans="1:6" ht="13" x14ac:dyDescent="0.25">
      <c r="A150" s="453"/>
      <c r="B150" s="311"/>
      <c r="C150" s="458"/>
      <c r="D150" s="458"/>
      <c r="E150" s="464"/>
      <c r="F150" s="840"/>
    </row>
    <row r="151" spans="1:6" ht="50" x14ac:dyDescent="0.25">
      <c r="A151" s="453"/>
      <c r="B151" s="339" t="s">
        <v>728</v>
      </c>
      <c r="C151" s="458"/>
      <c r="D151" s="458"/>
      <c r="E151" s="464"/>
      <c r="F151" s="840"/>
    </row>
    <row r="152" spans="1:6" x14ac:dyDescent="0.25">
      <c r="A152" s="453"/>
      <c r="B152" s="304"/>
      <c r="C152" s="458"/>
      <c r="D152" s="458"/>
      <c r="E152" s="464"/>
      <c r="F152" s="840"/>
    </row>
    <row r="153" spans="1:6" ht="25" x14ac:dyDescent="0.25">
      <c r="A153" s="453" t="s">
        <v>135</v>
      </c>
      <c r="B153" s="463" t="s">
        <v>200</v>
      </c>
      <c r="C153" s="458" t="s">
        <v>294</v>
      </c>
      <c r="D153" s="458">
        <v>1</v>
      </c>
      <c r="E153" s="461"/>
      <c r="F153" s="840">
        <f t="shared" ref="F153:F173" si="4">D153*E153</f>
        <v>0</v>
      </c>
    </row>
    <row r="154" spans="1:6" ht="25" x14ac:dyDescent="0.25">
      <c r="A154" s="453" t="s">
        <v>136</v>
      </c>
      <c r="B154" s="463" t="s">
        <v>961</v>
      </c>
      <c r="C154" s="458" t="s">
        <v>294</v>
      </c>
      <c r="D154" s="458">
        <v>1</v>
      </c>
      <c r="E154" s="461"/>
      <c r="F154" s="840">
        <f t="shared" si="4"/>
        <v>0</v>
      </c>
    </row>
    <row r="155" spans="1:6" x14ac:dyDescent="0.25">
      <c r="A155" s="453"/>
      <c r="B155" s="454"/>
      <c r="C155" s="454"/>
      <c r="D155" s="454"/>
      <c r="E155" s="461"/>
      <c r="F155" s="840">
        <f t="shared" si="4"/>
        <v>0</v>
      </c>
    </row>
    <row r="156" spans="1:6" ht="50" x14ac:dyDescent="0.25">
      <c r="A156" s="453"/>
      <c r="B156" s="339" t="s">
        <v>201</v>
      </c>
      <c r="C156" s="458"/>
      <c r="D156" s="458"/>
      <c r="E156" s="461"/>
      <c r="F156" s="840">
        <f t="shared" si="4"/>
        <v>0</v>
      </c>
    </row>
    <row r="157" spans="1:6" x14ac:dyDescent="0.25">
      <c r="A157" s="453"/>
      <c r="B157" s="304"/>
      <c r="C157" s="458"/>
      <c r="D157" s="458"/>
      <c r="E157" s="461"/>
      <c r="F157" s="840">
        <f t="shared" si="4"/>
        <v>0</v>
      </c>
    </row>
    <row r="158" spans="1:6" ht="25" x14ac:dyDescent="0.25">
      <c r="A158" s="453" t="s">
        <v>62</v>
      </c>
      <c r="B158" s="463" t="s">
        <v>200</v>
      </c>
      <c r="C158" s="458" t="s">
        <v>294</v>
      </c>
      <c r="D158" s="458">
        <v>1</v>
      </c>
      <c r="E158" s="461"/>
      <c r="F158" s="840">
        <f t="shared" si="4"/>
        <v>0</v>
      </c>
    </row>
    <row r="159" spans="1:6" ht="25" x14ac:dyDescent="0.25">
      <c r="A159" s="453" t="s">
        <v>63</v>
      </c>
      <c r="B159" s="463" t="s">
        <v>729</v>
      </c>
      <c r="C159" s="458" t="s">
        <v>294</v>
      </c>
      <c r="D159" s="458">
        <v>1</v>
      </c>
      <c r="E159" s="461"/>
      <c r="F159" s="840">
        <f t="shared" si="4"/>
        <v>0</v>
      </c>
    </row>
    <row r="160" spans="1:6" ht="25" x14ac:dyDescent="0.25">
      <c r="A160" s="453" t="s">
        <v>64</v>
      </c>
      <c r="B160" s="463" t="s">
        <v>962</v>
      </c>
      <c r="C160" s="458" t="s">
        <v>294</v>
      </c>
      <c r="D160" s="458">
        <v>3</v>
      </c>
      <c r="E160" s="461"/>
      <c r="F160" s="840">
        <f t="shared" si="4"/>
        <v>0</v>
      </c>
    </row>
    <row r="161" spans="1:6" ht="25" x14ac:dyDescent="0.25">
      <c r="A161" s="453" t="s">
        <v>963</v>
      </c>
      <c r="B161" s="463" t="s">
        <v>964</v>
      </c>
      <c r="C161" s="458" t="s">
        <v>294</v>
      </c>
      <c r="D161" s="458">
        <v>3</v>
      </c>
      <c r="E161" s="461"/>
      <c r="F161" s="840">
        <f t="shared" si="4"/>
        <v>0</v>
      </c>
    </row>
    <row r="162" spans="1:6" x14ac:dyDescent="0.25">
      <c r="A162" s="453"/>
      <c r="B162" s="463"/>
      <c r="C162" s="458"/>
      <c r="D162" s="458"/>
      <c r="E162" s="461">
        <v>0</v>
      </c>
      <c r="F162" s="840">
        <f t="shared" si="4"/>
        <v>0</v>
      </c>
    </row>
    <row r="163" spans="1:6" ht="50" x14ac:dyDescent="0.25">
      <c r="A163" s="453"/>
      <c r="B163" s="339" t="s">
        <v>959</v>
      </c>
      <c r="C163" s="458"/>
      <c r="D163" s="458"/>
      <c r="E163" s="461">
        <v>0</v>
      </c>
      <c r="F163" s="840">
        <f t="shared" si="4"/>
        <v>0</v>
      </c>
    </row>
    <row r="164" spans="1:6" x14ac:dyDescent="0.25">
      <c r="A164" s="453"/>
      <c r="B164" s="304"/>
      <c r="C164" s="458"/>
      <c r="D164" s="458"/>
      <c r="E164" s="461">
        <v>0</v>
      </c>
      <c r="F164" s="840">
        <f t="shared" si="4"/>
        <v>0</v>
      </c>
    </row>
    <row r="165" spans="1:6" ht="25" x14ac:dyDescent="0.25">
      <c r="A165" s="453" t="s">
        <v>965</v>
      </c>
      <c r="B165" s="463" t="s">
        <v>200</v>
      </c>
      <c r="C165" s="458" t="s">
        <v>294</v>
      </c>
      <c r="D165" s="458">
        <v>1</v>
      </c>
      <c r="E165" s="461"/>
      <c r="F165" s="840">
        <f t="shared" si="4"/>
        <v>0</v>
      </c>
    </row>
    <row r="166" spans="1:6" ht="25" x14ac:dyDescent="0.25">
      <c r="A166" s="453" t="s">
        <v>966</v>
      </c>
      <c r="B166" s="463" t="s">
        <v>730</v>
      </c>
      <c r="C166" s="458" t="s">
        <v>294</v>
      </c>
      <c r="D166" s="458">
        <v>4</v>
      </c>
      <c r="E166" s="461"/>
      <c r="F166" s="840">
        <f t="shared" si="4"/>
        <v>0</v>
      </c>
    </row>
    <row r="167" spans="1:6" x14ac:dyDescent="0.25">
      <c r="A167" s="453"/>
      <c r="B167" s="463"/>
      <c r="C167" s="458"/>
      <c r="D167" s="458"/>
      <c r="E167" s="461"/>
      <c r="F167" s="840">
        <f t="shared" si="4"/>
        <v>0</v>
      </c>
    </row>
    <row r="168" spans="1:6" ht="13" x14ac:dyDescent="0.25">
      <c r="A168" s="453"/>
      <c r="B168" s="295" t="s">
        <v>76</v>
      </c>
      <c r="C168" s="458"/>
      <c r="D168" s="458"/>
      <c r="E168" s="461"/>
      <c r="F168" s="840">
        <f t="shared" si="4"/>
        <v>0</v>
      </c>
    </row>
    <row r="169" spans="1:6" x14ac:dyDescent="0.25">
      <c r="A169" s="453"/>
      <c r="B169" s="304"/>
      <c r="C169" s="458"/>
      <c r="D169" s="458"/>
      <c r="E169" s="461"/>
      <c r="F169" s="840">
        <f t="shared" si="4"/>
        <v>0</v>
      </c>
    </row>
    <row r="170" spans="1:6" ht="50" x14ac:dyDescent="0.25">
      <c r="A170" s="453"/>
      <c r="B170" s="339" t="s">
        <v>65</v>
      </c>
      <c r="C170" s="458"/>
      <c r="D170" s="458"/>
      <c r="E170" s="461"/>
      <c r="F170" s="840">
        <f t="shared" si="4"/>
        <v>0</v>
      </c>
    </row>
    <row r="171" spans="1:6" x14ac:dyDescent="0.25">
      <c r="A171" s="453"/>
      <c r="B171" s="454"/>
      <c r="C171" s="458"/>
      <c r="D171" s="458"/>
      <c r="E171" s="461"/>
      <c r="F171" s="840">
        <f t="shared" si="4"/>
        <v>0</v>
      </c>
    </row>
    <row r="172" spans="1:6" x14ac:dyDescent="0.25">
      <c r="A172" s="453" t="s">
        <v>165</v>
      </c>
      <c r="B172" s="454" t="s">
        <v>21</v>
      </c>
      <c r="C172" s="458" t="s">
        <v>294</v>
      </c>
      <c r="D172" s="458">
        <v>1</v>
      </c>
      <c r="E172" s="461"/>
      <c r="F172" s="840">
        <f t="shared" si="4"/>
        <v>0</v>
      </c>
    </row>
    <row r="173" spans="1:6" x14ac:dyDescent="0.25">
      <c r="A173" s="453" t="s">
        <v>1</v>
      </c>
      <c r="B173" s="454" t="s">
        <v>740</v>
      </c>
      <c r="C173" s="458" t="s">
        <v>294</v>
      </c>
      <c r="D173" s="458">
        <v>1</v>
      </c>
      <c r="E173" s="461"/>
      <c r="F173" s="840">
        <f t="shared" si="4"/>
        <v>0</v>
      </c>
    </row>
    <row r="174" spans="1:6" x14ac:dyDescent="0.25">
      <c r="A174" s="453"/>
      <c r="B174" s="454"/>
      <c r="C174" s="458"/>
      <c r="D174" s="458"/>
      <c r="E174" s="464"/>
      <c r="F174" s="866"/>
    </row>
    <row r="175" spans="1:6" x14ac:dyDescent="0.25">
      <c r="A175" s="453"/>
      <c r="B175" s="339"/>
      <c r="C175" s="458"/>
      <c r="D175" s="458"/>
      <c r="E175" s="464"/>
      <c r="F175" s="840"/>
    </row>
    <row r="176" spans="1:6" x14ac:dyDescent="0.25">
      <c r="A176" s="453"/>
      <c r="B176" s="454"/>
      <c r="C176" s="458"/>
      <c r="D176" s="458"/>
      <c r="E176" s="464"/>
      <c r="F176" s="840"/>
    </row>
    <row r="177" spans="1:6" x14ac:dyDescent="0.25">
      <c r="A177" s="453"/>
      <c r="B177" s="454"/>
      <c r="C177" s="458"/>
      <c r="D177" s="458"/>
      <c r="E177" s="464"/>
      <c r="F177" s="848"/>
    </row>
    <row r="178" spans="1:6" x14ac:dyDescent="0.25">
      <c r="A178" s="453"/>
      <c r="B178" s="454"/>
      <c r="C178" s="458"/>
      <c r="D178" s="458"/>
      <c r="E178" s="464"/>
      <c r="F178" s="848"/>
    </row>
    <row r="179" spans="1:6" x14ac:dyDescent="0.25">
      <c r="A179" s="453"/>
      <c r="B179" s="339"/>
      <c r="C179" s="487"/>
      <c r="D179" s="487"/>
      <c r="E179" s="464"/>
      <c r="F179" s="848"/>
    </row>
    <row r="180" spans="1:6" x14ac:dyDescent="0.25">
      <c r="A180" s="453"/>
      <c r="B180" s="372"/>
      <c r="C180" s="458"/>
      <c r="D180" s="458"/>
      <c r="E180" s="513"/>
      <c r="F180" s="840"/>
    </row>
    <row r="181" spans="1:6" x14ac:dyDescent="0.25">
      <c r="A181" s="453"/>
      <c r="B181" s="304"/>
      <c r="C181" s="458"/>
      <c r="D181" s="458"/>
      <c r="E181" s="513"/>
      <c r="F181" s="840"/>
    </row>
    <row r="182" spans="1:6" x14ac:dyDescent="0.25">
      <c r="A182" s="453"/>
      <c r="B182" s="454"/>
      <c r="C182" s="458"/>
      <c r="D182" s="458"/>
      <c r="E182" s="464"/>
      <c r="F182" s="846"/>
    </row>
    <row r="183" spans="1:6" s="1" customFormat="1" x14ac:dyDescent="0.25">
      <c r="A183" s="453"/>
      <c r="B183" s="454"/>
      <c r="C183" s="458"/>
      <c r="D183" s="485"/>
      <c r="E183" s="464"/>
      <c r="F183" s="849"/>
    </row>
    <row r="184" spans="1:6" s="1" customFormat="1" x14ac:dyDescent="0.25">
      <c r="A184" s="453"/>
      <c r="B184" s="454"/>
      <c r="C184" s="458"/>
      <c r="D184" s="485"/>
      <c r="E184" s="464"/>
      <c r="F184" s="849"/>
    </row>
    <row r="185" spans="1:6" s="1" customFormat="1" ht="13" thickBot="1" x14ac:dyDescent="0.3">
      <c r="A185" s="466"/>
      <c r="B185" s="467"/>
      <c r="C185" s="468"/>
      <c r="D185" s="468" t="s">
        <v>119</v>
      </c>
      <c r="E185" s="469"/>
      <c r="F185" s="842">
        <f>SUM(F153:F184)</f>
        <v>0</v>
      </c>
    </row>
    <row r="186" spans="1:6" s="1" customFormat="1" ht="13" x14ac:dyDescent="0.3">
      <c r="A186" s="492"/>
      <c r="B186" s="15"/>
      <c r="C186" s="515"/>
      <c r="D186" s="515"/>
      <c r="E186" s="516"/>
      <c r="F186" s="850"/>
    </row>
    <row r="187" spans="1:6" s="1" customFormat="1" ht="13" x14ac:dyDescent="0.3">
      <c r="A187" s="492"/>
      <c r="B187" s="15"/>
      <c r="C187" s="515"/>
      <c r="D187" s="515"/>
      <c r="E187" s="516"/>
      <c r="F187" s="850"/>
    </row>
    <row r="188" spans="1:6" s="1" customFormat="1" ht="13" thickBot="1" x14ac:dyDescent="0.3">
      <c r="A188" s="492"/>
      <c r="B188" s="445"/>
      <c r="C188" s="448"/>
      <c r="D188" s="448"/>
      <c r="E188" s="449"/>
      <c r="F188" s="549"/>
    </row>
    <row r="189" spans="1:6" s="1" customFormat="1" ht="26.5" thickBot="1" x14ac:dyDescent="0.25">
      <c r="A189" s="800" t="s">
        <v>72</v>
      </c>
      <c r="B189" s="801" t="s">
        <v>73</v>
      </c>
      <c r="C189" s="801" t="s">
        <v>74</v>
      </c>
      <c r="D189" s="801" t="s">
        <v>75</v>
      </c>
      <c r="E189" s="802" t="s">
        <v>1440</v>
      </c>
      <c r="F189" s="803" t="s">
        <v>1441</v>
      </c>
    </row>
    <row r="190" spans="1:6" s="1" customFormat="1" ht="13" x14ac:dyDescent="0.3">
      <c r="A190" s="306"/>
      <c r="B190" s="307"/>
      <c r="C190" s="307"/>
      <c r="D190" s="307"/>
      <c r="E190" s="499"/>
      <c r="F190" s="845"/>
    </row>
    <row r="191" spans="1:6" s="1" customFormat="1" ht="26" x14ac:dyDescent="0.2">
      <c r="A191" s="453"/>
      <c r="B191" s="311" t="s">
        <v>104</v>
      </c>
      <c r="C191" s="458"/>
      <c r="D191" s="485"/>
      <c r="E191" s="464"/>
      <c r="F191" s="855"/>
    </row>
    <row r="192" spans="1:6" s="1" customFormat="1" x14ac:dyDescent="0.2">
      <c r="A192" s="453"/>
      <c r="B192" s="454"/>
      <c r="C192" s="458"/>
      <c r="D192" s="485"/>
      <c r="E192" s="464"/>
      <c r="F192" s="855"/>
    </row>
    <row r="193" spans="1:6" s="1" customFormat="1" ht="25" x14ac:dyDescent="0.2">
      <c r="A193" s="453"/>
      <c r="B193" s="304" t="s">
        <v>1128</v>
      </c>
      <c r="C193" s="458"/>
      <c r="D193" s="485"/>
      <c r="E193" s="464"/>
      <c r="F193" s="855"/>
    </row>
    <row r="194" spans="1:6" s="1" customFormat="1" x14ac:dyDescent="0.25">
      <c r="A194" s="453"/>
      <c r="B194" s="454"/>
      <c r="C194" s="458"/>
      <c r="D194" s="485"/>
      <c r="E194" s="464"/>
      <c r="F194" s="849"/>
    </row>
    <row r="195" spans="1:6" s="1" customFormat="1" x14ac:dyDescent="0.2">
      <c r="A195" s="453" t="s">
        <v>956</v>
      </c>
      <c r="B195" s="454" t="s">
        <v>82</v>
      </c>
      <c r="C195" s="458" t="s">
        <v>294</v>
      </c>
      <c r="D195" s="485">
        <v>1</v>
      </c>
      <c r="E195" s="461"/>
      <c r="F195" s="840">
        <f t="shared" ref="F195:F215" si="5">D195*E195</f>
        <v>0</v>
      </c>
    </row>
    <row r="196" spans="1:6" s="1" customFormat="1" x14ac:dyDescent="0.2">
      <c r="A196" s="453"/>
      <c r="B196" s="454"/>
      <c r="C196" s="458"/>
      <c r="D196" s="485"/>
      <c r="E196" s="461"/>
      <c r="F196" s="840">
        <f t="shared" si="5"/>
        <v>0</v>
      </c>
    </row>
    <row r="197" spans="1:6" s="1" customFormat="1" ht="13" x14ac:dyDescent="0.2">
      <c r="A197" s="453"/>
      <c r="B197" s="295" t="s">
        <v>105</v>
      </c>
      <c r="C197" s="458"/>
      <c r="D197" s="485"/>
      <c r="E197" s="461"/>
      <c r="F197" s="840">
        <f t="shared" si="5"/>
        <v>0</v>
      </c>
    </row>
    <row r="198" spans="1:6" s="1" customFormat="1" x14ac:dyDescent="0.2">
      <c r="A198" s="453"/>
      <c r="B198" s="454"/>
      <c r="C198" s="458"/>
      <c r="D198" s="485"/>
      <c r="E198" s="461"/>
      <c r="F198" s="840">
        <f t="shared" si="5"/>
        <v>0</v>
      </c>
    </row>
    <row r="199" spans="1:6" s="1" customFormat="1" ht="37.5" x14ac:dyDescent="0.2">
      <c r="A199" s="453"/>
      <c r="B199" s="304" t="s">
        <v>30</v>
      </c>
      <c r="C199" s="458"/>
      <c r="D199" s="485"/>
      <c r="E199" s="461"/>
      <c r="F199" s="840">
        <f t="shared" si="5"/>
        <v>0</v>
      </c>
    </row>
    <row r="200" spans="1:6" s="1" customFormat="1" x14ac:dyDescent="0.2">
      <c r="A200" s="453"/>
      <c r="B200" s="454"/>
      <c r="C200" s="458"/>
      <c r="D200" s="458"/>
      <c r="E200" s="461"/>
      <c r="F200" s="840">
        <f t="shared" si="5"/>
        <v>0</v>
      </c>
    </row>
    <row r="201" spans="1:6" s="1" customFormat="1" x14ac:dyDescent="0.2">
      <c r="A201" s="453" t="s">
        <v>31</v>
      </c>
      <c r="B201" s="454" t="s">
        <v>882</v>
      </c>
      <c r="C201" s="458" t="s">
        <v>294</v>
      </c>
      <c r="D201" s="485">
        <v>1</v>
      </c>
      <c r="E201" s="461"/>
      <c r="F201" s="840">
        <f t="shared" si="5"/>
        <v>0</v>
      </c>
    </row>
    <row r="202" spans="1:6" s="1" customFormat="1" x14ac:dyDescent="0.2">
      <c r="A202" s="453"/>
      <c r="B202" s="454"/>
      <c r="C202" s="458"/>
      <c r="D202" s="485"/>
      <c r="E202" s="461">
        <v>0</v>
      </c>
      <c r="F202" s="840">
        <f t="shared" si="5"/>
        <v>0</v>
      </c>
    </row>
    <row r="203" spans="1:6" s="1" customFormat="1" ht="37.5" x14ac:dyDescent="0.2">
      <c r="A203" s="453"/>
      <c r="B203" s="304" t="s">
        <v>1396</v>
      </c>
      <c r="C203" s="458"/>
      <c r="D203" s="485"/>
      <c r="E203" s="461">
        <v>0</v>
      </c>
      <c r="F203" s="840">
        <f t="shared" si="5"/>
        <v>0</v>
      </c>
    </row>
    <row r="204" spans="1:6" s="1" customFormat="1" ht="13" x14ac:dyDescent="0.3">
      <c r="A204" s="453"/>
      <c r="B204" s="307"/>
      <c r="C204" s="458"/>
      <c r="D204" s="485"/>
      <c r="E204" s="461">
        <v>0</v>
      </c>
      <c r="F204" s="840">
        <f t="shared" si="5"/>
        <v>0</v>
      </c>
    </row>
    <row r="205" spans="1:6" s="1" customFormat="1" x14ac:dyDescent="0.2">
      <c r="A205" s="453" t="s">
        <v>657</v>
      </c>
      <c r="B205" s="454" t="s">
        <v>82</v>
      </c>
      <c r="C205" s="458" t="s">
        <v>294</v>
      </c>
      <c r="D205" s="485">
        <v>1</v>
      </c>
      <c r="E205" s="461"/>
      <c r="F205" s="840">
        <f t="shared" si="5"/>
        <v>0</v>
      </c>
    </row>
    <row r="206" spans="1:6" s="1" customFormat="1" ht="13" x14ac:dyDescent="0.3">
      <c r="A206" s="306"/>
      <c r="B206" s="307"/>
      <c r="C206" s="307"/>
      <c r="D206" s="307"/>
      <c r="E206" s="461"/>
      <c r="F206" s="840">
        <f t="shared" si="5"/>
        <v>0</v>
      </c>
    </row>
    <row r="207" spans="1:6" s="1" customFormat="1" ht="13" x14ac:dyDescent="0.2">
      <c r="A207" s="453"/>
      <c r="B207" s="311" t="s">
        <v>161</v>
      </c>
      <c r="C207" s="458"/>
      <c r="D207" s="485"/>
      <c r="E207" s="461"/>
      <c r="F207" s="840">
        <f t="shared" si="5"/>
        <v>0</v>
      </c>
    </row>
    <row r="208" spans="1:6" s="1" customFormat="1" x14ac:dyDescent="0.2">
      <c r="A208" s="453"/>
      <c r="B208" s="454"/>
      <c r="C208" s="458"/>
      <c r="D208" s="485"/>
      <c r="E208" s="461"/>
      <c r="F208" s="840">
        <f t="shared" si="5"/>
        <v>0</v>
      </c>
    </row>
    <row r="209" spans="1:6" s="1" customFormat="1" ht="50" x14ac:dyDescent="0.2">
      <c r="A209" s="453" t="s">
        <v>34</v>
      </c>
      <c r="B209" s="304" t="s">
        <v>1514</v>
      </c>
      <c r="C209" s="458" t="s">
        <v>66</v>
      </c>
      <c r="D209" s="485">
        <v>60</v>
      </c>
      <c r="E209" s="461"/>
      <c r="F209" s="840">
        <f t="shared" si="5"/>
        <v>0</v>
      </c>
    </row>
    <row r="210" spans="1:6" s="1" customFormat="1" x14ac:dyDescent="0.2">
      <c r="A210" s="453"/>
      <c r="B210" s="454"/>
      <c r="C210" s="454"/>
      <c r="D210" s="485"/>
      <c r="E210" s="461"/>
      <c r="F210" s="840">
        <f t="shared" si="5"/>
        <v>0</v>
      </c>
    </row>
    <row r="211" spans="1:6" s="1" customFormat="1" ht="13" x14ac:dyDescent="0.2">
      <c r="A211" s="453"/>
      <c r="B211" s="311" t="s">
        <v>138</v>
      </c>
      <c r="C211" s="454"/>
      <c r="D211" s="485"/>
      <c r="E211" s="461"/>
      <c r="F211" s="840">
        <f t="shared" si="5"/>
        <v>0</v>
      </c>
    </row>
    <row r="212" spans="1:6" s="1" customFormat="1" ht="13" x14ac:dyDescent="0.2">
      <c r="A212" s="453"/>
      <c r="B212" s="311"/>
      <c r="C212" s="454"/>
      <c r="D212" s="485"/>
      <c r="E212" s="461"/>
      <c r="F212" s="840">
        <f t="shared" si="5"/>
        <v>0</v>
      </c>
    </row>
    <row r="213" spans="1:6" s="1" customFormat="1" ht="37.5" x14ac:dyDescent="0.2">
      <c r="A213" s="453"/>
      <c r="B213" s="304" t="s">
        <v>1515</v>
      </c>
      <c r="C213" s="454"/>
      <c r="D213" s="485"/>
      <c r="E213" s="461"/>
      <c r="F213" s="840">
        <f t="shared" si="5"/>
        <v>0</v>
      </c>
    </row>
    <row r="214" spans="1:6" s="1" customFormat="1" x14ac:dyDescent="0.2">
      <c r="A214" s="453"/>
      <c r="B214" s="454"/>
      <c r="C214" s="454"/>
      <c r="D214" s="485"/>
      <c r="E214" s="461"/>
      <c r="F214" s="840">
        <f t="shared" si="5"/>
        <v>0</v>
      </c>
    </row>
    <row r="215" spans="1:6" s="1" customFormat="1" x14ac:dyDescent="0.2">
      <c r="A215" s="453" t="s">
        <v>35</v>
      </c>
      <c r="B215" s="463" t="s">
        <v>880</v>
      </c>
      <c r="C215" s="458" t="s">
        <v>294</v>
      </c>
      <c r="D215" s="458">
        <v>1</v>
      </c>
      <c r="E215" s="461"/>
      <c r="F215" s="840">
        <f t="shared" si="5"/>
        <v>0</v>
      </c>
    </row>
    <row r="216" spans="1:6" s="1" customFormat="1" x14ac:dyDescent="0.2">
      <c r="A216" s="453"/>
      <c r="B216" s="454"/>
      <c r="C216" s="458"/>
      <c r="D216" s="458"/>
      <c r="E216" s="464"/>
      <c r="F216" s="840"/>
    </row>
    <row r="217" spans="1:6" s="1" customFormat="1" ht="13" x14ac:dyDescent="0.2">
      <c r="A217" s="453"/>
      <c r="B217" s="311"/>
      <c r="C217" s="458"/>
      <c r="D217" s="458"/>
      <c r="E217" s="473"/>
      <c r="F217" s="840"/>
    </row>
    <row r="218" spans="1:6" s="1" customFormat="1" x14ac:dyDescent="0.25">
      <c r="A218" s="510"/>
      <c r="B218" s="488"/>
      <c r="C218" s="487"/>
      <c r="D218" s="487"/>
      <c r="E218" s="511"/>
      <c r="F218" s="841"/>
    </row>
    <row r="219" spans="1:6" s="1" customFormat="1" ht="13" thickBot="1" x14ac:dyDescent="0.3">
      <c r="A219" s="466"/>
      <c r="B219" s="467"/>
      <c r="C219" s="468"/>
      <c r="D219" s="468" t="s">
        <v>119</v>
      </c>
      <c r="E219" s="469"/>
      <c r="F219" s="842">
        <f>SUM(F195:F218)</f>
        <v>0</v>
      </c>
    </row>
    <row r="220" spans="1:6" s="1" customFormat="1" x14ac:dyDescent="0.25">
      <c r="A220" s="474"/>
      <c r="B220" s="445"/>
      <c r="C220" s="448"/>
      <c r="D220" s="448"/>
      <c r="E220" s="475"/>
      <c r="F220" s="843"/>
    </row>
    <row r="221" spans="1:6" s="1" customFormat="1" x14ac:dyDescent="0.25">
      <c r="A221" s="474"/>
      <c r="B221" s="445"/>
      <c r="C221" s="448"/>
      <c r="D221" s="448"/>
      <c r="E221" s="475"/>
      <c r="F221" s="843"/>
    </row>
    <row r="222" spans="1:6" s="1" customFormat="1" ht="13" thickBot="1" x14ac:dyDescent="0.3">
      <c r="A222" s="492"/>
      <c r="B222" s="445"/>
      <c r="C222" s="448"/>
      <c r="D222" s="448"/>
      <c r="E222" s="449"/>
      <c r="F222" s="549"/>
    </row>
    <row r="223" spans="1:6" s="1" customFormat="1" ht="26.5" thickBot="1" x14ac:dyDescent="0.25">
      <c r="A223" s="800" t="s">
        <v>72</v>
      </c>
      <c r="B223" s="801" t="s">
        <v>73</v>
      </c>
      <c r="C223" s="801" t="s">
        <v>74</v>
      </c>
      <c r="D223" s="801" t="s">
        <v>75</v>
      </c>
      <c r="E223" s="802" t="s">
        <v>1440</v>
      </c>
      <c r="F223" s="803" t="s">
        <v>1441</v>
      </c>
    </row>
    <row r="224" spans="1:6" s="1" customFormat="1" ht="13" x14ac:dyDescent="0.3">
      <c r="A224" s="306"/>
      <c r="B224" s="307"/>
      <c r="C224" s="307"/>
      <c r="D224" s="307"/>
      <c r="E224" s="499"/>
      <c r="F224" s="845"/>
    </row>
    <row r="225" spans="1:6" s="1" customFormat="1" ht="13" x14ac:dyDescent="0.2">
      <c r="A225" s="453"/>
      <c r="B225" s="311" t="s">
        <v>731</v>
      </c>
      <c r="C225" s="458"/>
      <c r="D225" s="458"/>
      <c r="E225" s="473"/>
      <c r="F225" s="840"/>
    </row>
    <row r="226" spans="1:6" s="1" customFormat="1" ht="13" x14ac:dyDescent="0.2">
      <c r="A226" s="453"/>
      <c r="B226" s="311"/>
      <c r="C226" s="458"/>
      <c r="D226" s="458"/>
      <c r="E226" s="473"/>
      <c r="F226" s="840"/>
    </row>
    <row r="227" spans="1:6" s="1" customFormat="1" ht="125" x14ac:dyDescent="0.2">
      <c r="A227" s="453" t="s">
        <v>1409</v>
      </c>
      <c r="B227" s="490" t="s">
        <v>1535</v>
      </c>
      <c r="C227" s="458" t="s">
        <v>67</v>
      </c>
      <c r="D227" s="458">
        <v>1</v>
      </c>
      <c r="E227" s="461"/>
      <c r="F227" s="840">
        <f t="shared" ref="F227:F233" si="6">D227*E227</f>
        <v>0</v>
      </c>
    </row>
    <row r="228" spans="1:6" s="1" customFormat="1" ht="13" x14ac:dyDescent="0.2">
      <c r="A228" s="453"/>
      <c r="B228" s="311"/>
      <c r="C228" s="458"/>
      <c r="D228" s="458"/>
      <c r="E228" s="461"/>
      <c r="F228" s="840">
        <f t="shared" si="6"/>
        <v>0</v>
      </c>
    </row>
    <row r="229" spans="1:6" s="1" customFormat="1" ht="75" x14ac:dyDescent="0.2">
      <c r="A229" s="453" t="s">
        <v>1410</v>
      </c>
      <c r="B229" s="454" t="s">
        <v>1768</v>
      </c>
      <c r="C229" s="458" t="s">
        <v>67</v>
      </c>
      <c r="D229" s="458">
        <v>1</v>
      </c>
      <c r="E229" s="461"/>
      <c r="F229" s="840">
        <f t="shared" si="6"/>
        <v>0</v>
      </c>
    </row>
    <row r="230" spans="1:6" s="1" customFormat="1" x14ac:dyDescent="0.2">
      <c r="A230" s="453"/>
      <c r="B230" s="490"/>
      <c r="C230" s="458"/>
      <c r="D230" s="458"/>
      <c r="E230" s="461"/>
      <c r="F230" s="840">
        <f t="shared" si="6"/>
        <v>0</v>
      </c>
    </row>
    <row r="231" spans="1:6" s="1" customFormat="1" ht="50" x14ac:dyDescent="0.2">
      <c r="A231" s="453" t="s">
        <v>1411</v>
      </c>
      <c r="B231" s="490" t="s">
        <v>967</v>
      </c>
      <c r="C231" s="458" t="s">
        <v>67</v>
      </c>
      <c r="D231" s="458">
        <v>1</v>
      </c>
      <c r="E231" s="461"/>
      <c r="F231" s="840">
        <f t="shared" si="6"/>
        <v>0</v>
      </c>
    </row>
    <row r="232" spans="1:6" s="1" customFormat="1" ht="13" x14ac:dyDescent="0.2">
      <c r="A232" s="453"/>
      <c r="B232" s="311"/>
      <c r="C232" s="458"/>
      <c r="D232" s="458"/>
      <c r="E232" s="461">
        <v>0</v>
      </c>
      <c r="F232" s="840">
        <f t="shared" si="6"/>
        <v>0</v>
      </c>
    </row>
    <row r="233" spans="1:6" s="1" customFormat="1" ht="50" x14ac:dyDescent="0.2">
      <c r="A233" s="453" t="s">
        <v>1412</v>
      </c>
      <c r="B233" s="490" t="s">
        <v>1769</v>
      </c>
      <c r="C233" s="458" t="s">
        <v>67</v>
      </c>
      <c r="D233" s="458">
        <v>1</v>
      </c>
      <c r="E233" s="461"/>
      <c r="F233" s="840">
        <f t="shared" si="6"/>
        <v>0</v>
      </c>
    </row>
    <row r="234" spans="1:6" s="1" customFormat="1" ht="13" x14ac:dyDescent="0.2">
      <c r="A234" s="453"/>
      <c r="B234" s="311"/>
      <c r="C234" s="458"/>
      <c r="D234" s="458"/>
      <c r="E234" s="473"/>
      <c r="F234" s="840"/>
    </row>
    <row r="235" spans="1:6" s="1" customFormat="1" ht="13" x14ac:dyDescent="0.2">
      <c r="A235" s="453"/>
      <c r="B235" s="311"/>
      <c r="C235" s="458"/>
      <c r="D235" s="458"/>
      <c r="E235" s="473"/>
      <c r="F235" s="840"/>
    </row>
    <row r="236" spans="1:6" s="1" customFormat="1" ht="13" x14ac:dyDescent="0.2">
      <c r="A236" s="453"/>
      <c r="B236" s="311"/>
      <c r="C236" s="458"/>
      <c r="D236" s="458"/>
      <c r="E236" s="473"/>
      <c r="F236" s="840"/>
    </row>
    <row r="237" spans="1:6" s="1" customFormat="1" ht="13" x14ac:dyDescent="0.2">
      <c r="A237" s="453"/>
      <c r="B237" s="311"/>
      <c r="C237" s="458"/>
      <c r="D237" s="458"/>
      <c r="E237" s="473"/>
      <c r="F237" s="840"/>
    </row>
    <row r="238" spans="1:6" s="1" customFormat="1" ht="13" x14ac:dyDescent="0.2">
      <c r="A238" s="453"/>
      <c r="B238" s="311"/>
      <c r="C238" s="458"/>
      <c r="D238" s="458"/>
      <c r="E238" s="473"/>
      <c r="F238" s="840"/>
    </row>
    <row r="239" spans="1:6" s="1" customFormat="1" ht="13" x14ac:dyDescent="0.2">
      <c r="A239" s="453"/>
      <c r="B239" s="311"/>
      <c r="C239" s="458"/>
      <c r="D239" s="458"/>
      <c r="E239" s="473"/>
      <c r="F239" s="840"/>
    </row>
    <row r="240" spans="1:6" s="1" customFormat="1" ht="13" x14ac:dyDescent="0.2">
      <c r="A240" s="453"/>
      <c r="B240" s="311"/>
      <c r="C240" s="458"/>
      <c r="D240" s="458"/>
      <c r="E240" s="473"/>
      <c r="F240" s="840"/>
    </row>
    <row r="241" spans="1:6" s="1" customFormat="1" ht="13" x14ac:dyDescent="0.2">
      <c r="A241" s="453"/>
      <c r="B241" s="311"/>
      <c r="C241" s="458"/>
      <c r="D241" s="458"/>
      <c r="E241" s="473"/>
      <c r="F241" s="840"/>
    </row>
    <row r="242" spans="1:6" s="1" customFormat="1" ht="13" x14ac:dyDescent="0.2">
      <c r="A242" s="453"/>
      <c r="B242" s="311"/>
      <c r="C242" s="458"/>
      <c r="D242" s="458"/>
      <c r="E242" s="473"/>
      <c r="F242" s="840"/>
    </row>
    <row r="243" spans="1:6" s="1" customFormat="1" ht="13" x14ac:dyDescent="0.2">
      <c r="A243" s="453"/>
      <c r="B243" s="311"/>
      <c r="C243" s="458"/>
      <c r="D243" s="458"/>
      <c r="E243" s="473"/>
      <c r="F243" s="840"/>
    </row>
    <row r="244" spans="1:6" s="1" customFormat="1" ht="13" x14ac:dyDescent="0.2">
      <c r="A244" s="453"/>
      <c r="B244" s="311"/>
      <c r="C244" s="458"/>
      <c r="D244" s="458"/>
      <c r="E244" s="473"/>
      <c r="F244" s="840"/>
    </row>
    <row r="245" spans="1:6" s="1" customFormat="1" ht="13" x14ac:dyDescent="0.2">
      <c r="A245" s="453"/>
      <c r="B245" s="311"/>
      <c r="C245" s="458"/>
      <c r="D245" s="458"/>
      <c r="E245" s="473"/>
      <c r="F245" s="840"/>
    </row>
    <row r="246" spans="1:6" s="1" customFormat="1" ht="13" x14ac:dyDescent="0.2">
      <c r="A246" s="453"/>
      <c r="B246" s="311"/>
      <c r="C246" s="458"/>
      <c r="D246" s="458"/>
      <c r="E246" s="473"/>
      <c r="F246" s="840"/>
    </row>
    <row r="247" spans="1:6" s="1" customFormat="1" ht="13" x14ac:dyDescent="0.2">
      <c r="A247" s="453"/>
      <c r="B247" s="311"/>
      <c r="C247" s="458"/>
      <c r="D247" s="458"/>
      <c r="E247" s="473"/>
      <c r="F247" s="840"/>
    </row>
    <row r="248" spans="1:6" s="1" customFormat="1" ht="13" x14ac:dyDescent="0.2">
      <c r="A248" s="453"/>
      <c r="B248" s="311"/>
      <c r="C248" s="458"/>
      <c r="D248" s="458"/>
      <c r="E248" s="473"/>
      <c r="F248" s="840"/>
    </row>
    <row r="249" spans="1:6" s="1" customFormat="1" x14ac:dyDescent="0.2">
      <c r="A249" s="453"/>
      <c r="B249" s="454"/>
      <c r="C249" s="458"/>
      <c r="D249" s="458"/>
      <c r="E249" s="464"/>
      <c r="F249" s="840"/>
    </row>
    <row r="250" spans="1:6" s="1" customFormat="1" x14ac:dyDescent="0.2">
      <c r="A250" s="453"/>
      <c r="B250" s="454"/>
      <c r="C250" s="458"/>
      <c r="D250" s="460"/>
      <c r="E250" s="464"/>
      <c r="F250" s="840"/>
    </row>
    <row r="251" spans="1:6" s="1" customFormat="1" x14ac:dyDescent="0.2">
      <c r="A251" s="453"/>
      <c r="B251" s="454"/>
      <c r="C251" s="458"/>
      <c r="D251" s="458"/>
      <c r="E251" s="464"/>
      <c r="F251" s="840"/>
    </row>
    <row r="252" spans="1:6" s="1" customFormat="1" x14ac:dyDescent="0.2">
      <c r="A252" s="453"/>
      <c r="B252" s="454"/>
      <c r="C252" s="458"/>
      <c r="D252" s="458"/>
      <c r="E252" s="464"/>
      <c r="F252" s="840"/>
    </row>
    <row r="253" spans="1:6" s="1" customFormat="1" x14ac:dyDescent="0.2">
      <c r="A253" s="453"/>
      <c r="B253" s="454"/>
      <c r="C253" s="458"/>
      <c r="D253" s="458"/>
      <c r="E253" s="464"/>
      <c r="F253" s="840"/>
    </row>
    <row r="254" spans="1:6" s="1" customFormat="1" x14ac:dyDescent="0.25">
      <c r="A254" s="453"/>
      <c r="B254" s="454"/>
      <c r="C254" s="458"/>
      <c r="D254" s="485"/>
      <c r="E254" s="464"/>
      <c r="F254" s="849"/>
    </row>
    <row r="255" spans="1:6" s="1" customFormat="1" x14ac:dyDescent="0.25">
      <c r="A255" s="453"/>
      <c r="B255" s="454"/>
      <c r="C255" s="458"/>
      <c r="D255" s="485"/>
      <c r="E255" s="464"/>
      <c r="F255" s="849"/>
    </row>
    <row r="256" spans="1:6" s="1" customFormat="1" x14ac:dyDescent="0.25">
      <c r="A256" s="453"/>
      <c r="B256" s="454"/>
      <c r="C256" s="458"/>
      <c r="D256" s="485"/>
      <c r="E256" s="464"/>
      <c r="F256" s="849"/>
    </row>
    <row r="257" spans="1:6" s="1" customFormat="1" x14ac:dyDescent="0.25">
      <c r="A257" s="453"/>
      <c r="B257" s="454"/>
      <c r="C257" s="458"/>
      <c r="D257" s="485"/>
      <c r="E257" s="464"/>
      <c r="F257" s="849"/>
    </row>
    <row r="258" spans="1:6" s="1" customFormat="1" x14ac:dyDescent="0.25">
      <c r="A258" s="510"/>
      <c r="B258" s="488"/>
      <c r="C258" s="487"/>
      <c r="D258" s="487"/>
      <c r="E258" s="511"/>
      <c r="F258" s="841"/>
    </row>
    <row r="259" spans="1:6" s="1" customFormat="1" ht="13" thickBot="1" x14ac:dyDescent="0.3">
      <c r="A259" s="466"/>
      <c r="B259" s="467"/>
      <c r="C259" s="468"/>
      <c r="D259" s="468" t="s">
        <v>119</v>
      </c>
      <c r="E259" s="469"/>
      <c r="F259" s="842">
        <f>SUM(F227:F258)</f>
        <v>0</v>
      </c>
    </row>
    <row r="260" spans="1:6" s="1" customFormat="1" x14ac:dyDescent="0.25">
      <c r="A260" s="474"/>
      <c r="B260" s="445"/>
      <c r="C260" s="448"/>
      <c r="D260" s="448"/>
      <c r="E260" s="475"/>
      <c r="F260" s="843"/>
    </row>
    <row r="261" spans="1:6" s="1" customFormat="1" x14ac:dyDescent="0.25">
      <c r="A261" s="474"/>
      <c r="B261" s="445"/>
      <c r="C261" s="448"/>
      <c r="D261" s="448"/>
      <c r="E261" s="475"/>
      <c r="F261" s="843"/>
    </row>
    <row r="262" spans="1:6" s="1" customFormat="1" ht="13.5" thickBot="1" x14ac:dyDescent="0.35">
      <c r="A262" s="444"/>
      <c r="B262" s="445"/>
      <c r="C262" s="448"/>
      <c r="D262" s="448"/>
      <c r="E262" s="449"/>
      <c r="F262" s="549"/>
    </row>
    <row r="263" spans="1:6" s="1" customFormat="1" ht="26.5" thickBot="1" x14ac:dyDescent="0.25">
      <c r="A263" s="800" t="s">
        <v>72</v>
      </c>
      <c r="B263" s="801" t="s">
        <v>73</v>
      </c>
      <c r="C263" s="801" t="s">
        <v>74</v>
      </c>
      <c r="D263" s="801" t="s">
        <v>75</v>
      </c>
      <c r="E263" s="802" t="s">
        <v>1440</v>
      </c>
      <c r="F263" s="803" t="s">
        <v>1441</v>
      </c>
    </row>
    <row r="264" spans="1:6" s="1" customFormat="1" ht="13" x14ac:dyDescent="0.3">
      <c r="A264" s="306"/>
      <c r="B264" s="307"/>
      <c r="C264" s="307"/>
      <c r="D264" s="307"/>
      <c r="E264" s="499"/>
      <c r="F264" s="845"/>
    </row>
    <row r="265" spans="1:6" s="1" customFormat="1" x14ac:dyDescent="0.2">
      <c r="A265" s="453"/>
      <c r="B265" s="454" t="s">
        <v>88</v>
      </c>
      <c r="C265" s="458"/>
      <c r="D265" s="458"/>
      <c r="E265" s="473"/>
      <c r="F265" s="840"/>
    </row>
    <row r="266" spans="1:6" s="1" customFormat="1" ht="13" x14ac:dyDescent="0.2">
      <c r="A266" s="329"/>
      <c r="B266" s="330"/>
      <c r="C266" s="458"/>
      <c r="D266" s="458"/>
      <c r="E266" s="473"/>
      <c r="F266" s="840"/>
    </row>
    <row r="267" spans="1:6" s="1" customFormat="1" x14ac:dyDescent="0.2">
      <c r="A267" s="453"/>
      <c r="B267" s="454" t="s">
        <v>958</v>
      </c>
      <c r="C267" s="458"/>
      <c r="D267" s="458"/>
      <c r="E267" s="473"/>
      <c r="F267" s="840">
        <f>F54</f>
        <v>0</v>
      </c>
    </row>
    <row r="268" spans="1:6" s="1" customFormat="1" ht="13" x14ac:dyDescent="0.3">
      <c r="A268" s="306"/>
      <c r="B268" s="307"/>
      <c r="C268" s="307"/>
      <c r="D268" s="307"/>
      <c r="E268" s="499"/>
      <c r="F268" s="845"/>
    </row>
    <row r="269" spans="1:6" s="1" customFormat="1" x14ac:dyDescent="0.2">
      <c r="A269" s="453"/>
      <c r="B269" s="454" t="s">
        <v>790</v>
      </c>
      <c r="C269" s="458"/>
      <c r="D269" s="458"/>
      <c r="E269" s="473"/>
      <c r="F269" s="840">
        <f>F101</f>
        <v>0</v>
      </c>
    </row>
    <row r="270" spans="1:6" s="1" customFormat="1" x14ac:dyDescent="0.2">
      <c r="A270" s="453"/>
      <c r="B270" s="454"/>
      <c r="C270" s="458"/>
      <c r="D270" s="458"/>
      <c r="E270" s="473"/>
      <c r="F270" s="840"/>
    </row>
    <row r="271" spans="1:6" s="1" customFormat="1" x14ac:dyDescent="0.2">
      <c r="A271" s="453"/>
      <c r="B271" s="454" t="s">
        <v>791</v>
      </c>
      <c r="C271" s="458"/>
      <c r="D271" s="458"/>
      <c r="E271" s="473"/>
      <c r="F271" s="840">
        <f>F143</f>
        <v>0</v>
      </c>
    </row>
    <row r="272" spans="1:6" s="1" customFormat="1" x14ac:dyDescent="0.2">
      <c r="A272" s="453"/>
      <c r="B272" s="454"/>
      <c r="C272" s="458"/>
      <c r="D272" s="458"/>
      <c r="E272" s="473"/>
      <c r="F272" s="840"/>
    </row>
    <row r="273" spans="1:6" s="1" customFormat="1" x14ac:dyDescent="0.2">
      <c r="A273" s="453"/>
      <c r="B273" s="454" t="s">
        <v>792</v>
      </c>
      <c r="C273" s="458"/>
      <c r="D273" s="458"/>
      <c r="E273" s="473"/>
      <c r="F273" s="840">
        <f>F185</f>
        <v>0</v>
      </c>
    </row>
    <row r="274" spans="1:6" s="1" customFormat="1" ht="13" x14ac:dyDescent="0.2">
      <c r="A274" s="453"/>
      <c r="B274" s="295"/>
      <c r="C274" s="458"/>
      <c r="D274" s="458"/>
      <c r="E274" s="473"/>
      <c r="F274" s="840"/>
    </row>
    <row r="275" spans="1:6" s="1" customFormat="1" x14ac:dyDescent="0.2">
      <c r="A275" s="453"/>
      <c r="B275" s="454" t="s">
        <v>793</v>
      </c>
      <c r="C275" s="458"/>
      <c r="D275" s="458"/>
      <c r="E275" s="473"/>
      <c r="F275" s="840">
        <f>F219</f>
        <v>0</v>
      </c>
    </row>
    <row r="276" spans="1:6" s="1" customFormat="1" x14ac:dyDescent="0.2">
      <c r="A276" s="453"/>
      <c r="B276" s="304"/>
      <c r="C276" s="458"/>
      <c r="D276" s="458"/>
      <c r="E276" s="473"/>
      <c r="F276" s="840"/>
    </row>
    <row r="277" spans="1:6" s="1" customFormat="1" x14ac:dyDescent="0.2">
      <c r="A277" s="453"/>
      <c r="B277" s="454" t="s">
        <v>794</v>
      </c>
      <c r="C277" s="458"/>
      <c r="D277" s="458"/>
      <c r="E277" s="473"/>
      <c r="F277" s="840">
        <f>F259</f>
        <v>0</v>
      </c>
    </row>
    <row r="278" spans="1:6" s="1" customFormat="1" x14ac:dyDescent="0.2">
      <c r="A278" s="453"/>
      <c r="B278" s="454"/>
      <c r="C278" s="458"/>
      <c r="D278" s="458"/>
      <c r="E278" s="473"/>
      <c r="F278" s="840"/>
    </row>
    <row r="279" spans="1:6" s="1" customFormat="1" x14ac:dyDescent="0.2">
      <c r="A279" s="453"/>
      <c r="B279" s="454"/>
      <c r="C279" s="458"/>
      <c r="D279" s="458"/>
      <c r="E279" s="473"/>
      <c r="F279" s="840"/>
    </row>
    <row r="280" spans="1:6" s="1" customFormat="1" x14ac:dyDescent="0.2">
      <c r="A280" s="453"/>
      <c r="B280" s="304"/>
      <c r="C280" s="458"/>
      <c r="D280" s="458"/>
      <c r="E280" s="473"/>
      <c r="F280" s="840"/>
    </row>
    <row r="281" spans="1:6" s="1" customFormat="1" x14ac:dyDescent="0.2">
      <c r="A281" s="453"/>
      <c r="B281" s="454"/>
      <c r="C281" s="458"/>
      <c r="D281" s="458"/>
      <c r="E281" s="473"/>
      <c r="F281" s="840"/>
    </row>
    <row r="282" spans="1:6" s="1" customFormat="1" x14ac:dyDescent="0.2">
      <c r="A282" s="453"/>
      <c r="B282" s="454"/>
      <c r="C282" s="458"/>
      <c r="D282" s="458"/>
      <c r="E282" s="473"/>
      <c r="F282" s="840"/>
    </row>
    <row r="283" spans="1:6" s="1" customFormat="1" x14ac:dyDescent="0.2">
      <c r="A283" s="453"/>
      <c r="B283" s="454"/>
      <c r="C283" s="458"/>
      <c r="D283" s="458"/>
      <c r="E283" s="473"/>
      <c r="F283" s="840"/>
    </row>
    <row r="284" spans="1:6" s="1" customFormat="1" ht="13" x14ac:dyDescent="0.2">
      <c r="A284" s="453"/>
      <c r="B284" s="295"/>
      <c r="C284" s="458"/>
      <c r="D284" s="458"/>
      <c r="E284" s="473"/>
      <c r="F284" s="840"/>
    </row>
    <row r="285" spans="1:6" s="1" customFormat="1" x14ac:dyDescent="0.2">
      <c r="A285" s="453"/>
      <c r="B285" s="454"/>
      <c r="C285" s="458"/>
      <c r="D285" s="458"/>
      <c r="E285" s="473"/>
      <c r="F285" s="840"/>
    </row>
    <row r="286" spans="1:6" s="1" customFormat="1" x14ac:dyDescent="0.2">
      <c r="A286" s="453"/>
      <c r="B286" s="304"/>
      <c r="C286" s="458"/>
      <c r="D286" s="458"/>
      <c r="E286" s="473"/>
      <c r="F286" s="840"/>
    </row>
    <row r="287" spans="1:6" s="1" customFormat="1" x14ac:dyDescent="0.2">
      <c r="A287" s="453"/>
      <c r="B287" s="454"/>
      <c r="C287" s="458"/>
      <c r="D287" s="458"/>
      <c r="E287" s="473"/>
      <c r="F287" s="840"/>
    </row>
    <row r="288" spans="1:6" s="1" customFormat="1" x14ac:dyDescent="0.2">
      <c r="A288" s="453"/>
      <c r="B288" s="454"/>
      <c r="C288" s="458"/>
      <c r="D288" s="458"/>
      <c r="E288" s="473"/>
      <c r="F288" s="840"/>
    </row>
    <row r="289" spans="1:6" s="1" customFormat="1" x14ac:dyDescent="0.2">
      <c r="A289" s="453"/>
      <c r="B289" s="454"/>
      <c r="C289" s="458"/>
      <c r="D289" s="458"/>
      <c r="E289" s="473"/>
      <c r="F289" s="840"/>
    </row>
    <row r="290" spans="1:6" s="1" customFormat="1" x14ac:dyDescent="0.2">
      <c r="A290" s="453"/>
      <c r="B290" s="502"/>
      <c r="C290" s="458"/>
      <c r="D290" s="458"/>
      <c r="E290" s="473"/>
      <c r="F290" s="840"/>
    </row>
    <row r="291" spans="1:6" s="1" customFormat="1" x14ac:dyDescent="0.2">
      <c r="A291" s="453"/>
      <c r="B291" s="502"/>
      <c r="C291" s="458"/>
      <c r="D291" s="458"/>
      <c r="E291" s="473"/>
      <c r="F291" s="840"/>
    </row>
    <row r="292" spans="1:6" s="1" customFormat="1" x14ac:dyDescent="0.2">
      <c r="A292" s="453"/>
      <c r="B292" s="502"/>
      <c r="C292" s="458"/>
      <c r="D292" s="458"/>
      <c r="E292" s="473"/>
      <c r="F292" s="840"/>
    </row>
    <row r="293" spans="1:6" s="1" customFormat="1" x14ac:dyDescent="0.2">
      <c r="A293" s="453"/>
      <c r="B293" s="502"/>
      <c r="C293" s="458"/>
      <c r="D293" s="458"/>
      <c r="E293" s="473"/>
      <c r="F293" s="840"/>
    </row>
    <row r="294" spans="1:6" s="1" customFormat="1" x14ac:dyDescent="0.2">
      <c r="A294" s="453"/>
      <c r="B294" s="502"/>
      <c r="C294" s="458"/>
      <c r="D294" s="458"/>
      <c r="E294" s="473"/>
      <c r="F294" s="840"/>
    </row>
    <row r="295" spans="1:6" s="1" customFormat="1" x14ac:dyDescent="0.2">
      <c r="A295" s="453"/>
      <c r="B295" s="502"/>
      <c r="C295" s="458"/>
      <c r="D295" s="458"/>
      <c r="E295" s="473"/>
      <c r="F295" s="840"/>
    </row>
    <row r="296" spans="1:6" s="1" customFormat="1" x14ac:dyDescent="0.2">
      <c r="A296" s="453"/>
      <c r="B296" s="502"/>
      <c r="C296" s="458"/>
      <c r="D296" s="458"/>
      <c r="E296" s="473"/>
      <c r="F296" s="840"/>
    </row>
    <row r="297" spans="1:6" s="1" customFormat="1" ht="13" x14ac:dyDescent="0.2">
      <c r="A297" s="329"/>
      <c r="B297" s="330"/>
      <c r="C297" s="458"/>
      <c r="D297" s="458"/>
      <c r="E297" s="473"/>
      <c r="F297" s="840"/>
    </row>
    <row r="298" spans="1:6" s="1" customFormat="1" ht="13" x14ac:dyDescent="0.2">
      <c r="A298" s="329"/>
      <c r="B298" s="330"/>
      <c r="C298" s="458"/>
      <c r="D298" s="458"/>
      <c r="E298" s="473"/>
      <c r="F298" s="840"/>
    </row>
    <row r="299" spans="1:6" s="1" customFormat="1" x14ac:dyDescent="0.2">
      <c r="A299" s="503"/>
      <c r="B299" s="490"/>
      <c r="C299" s="458"/>
      <c r="D299" s="458"/>
      <c r="E299" s="473"/>
      <c r="F299" s="840"/>
    </row>
    <row r="300" spans="1:6" s="1" customFormat="1" x14ac:dyDescent="0.2">
      <c r="A300" s="503"/>
      <c r="B300" s="490"/>
      <c r="C300" s="458"/>
      <c r="D300" s="458"/>
      <c r="E300" s="473"/>
      <c r="F300" s="840"/>
    </row>
    <row r="301" spans="1:6" s="1" customFormat="1" x14ac:dyDescent="0.2">
      <c r="A301" s="503"/>
      <c r="B301" s="498"/>
      <c r="C301" s="458"/>
      <c r="D301" s="458"/>
      <c r="E301" s="473"/>
      <c r="F301" s="840"/>
    </row>
    <row r="302" spans="1:6" s="1" customFormat="1" ht="13" x14ac:dyDescent="0.2">
      <c r="A302" s="453"/>
      <c r="B302" s="311"/>
      <c r="C302" s="458"/>
      <c r="D302" s="458"/>
      <c r="E302" s="473"/>
      <c r="F302" s="840"/>
    </row>
    <row r="303" spans="1:6" s="1" customFormat="1" x14ac:dyDescent="0.2">
      <c r="A303" s="453"/>
      <c r="B303" s="463"/>
      <c r="C303" s="458"/>
      <c r="D303" s="458"/>
      <c r="E303" s="473"/>
      <c r="F303" s="840"/>
    </row>
    <row r="304" spans="1:6" s="1" customFormat="1" x14ac:dyDescent="0.2">
      <c r="A304" s="453"/>
      <c r="B304" s="463"/>
      <c r="C304" s="458"/>
      <c r="D304" s="458"/>
      <c r="E304" s="473"/>
      <c r="F304" s="840"/>
    </row>
    <row r="305" spans="1:6" s="1" customFormat="1" x14ac:dyDescent="0.2">
      <c r="A305" s="453"/>
      <c r="B305" s="463"/>
      <c r="C305" s="458"/>
      <c r="D305" s="458"/>
      <c r="E305" s="473"/>
      <c r="F305" s="840"/>
    </row>
    <row r="306" spans="1:6" s="1" customFormat="1" x14ac:dyDescent="0.2">
      <c r="A306" s="453"/>
      <c r="B306" s="463"/>
      <c r="C306" s="458"/>
      <c r="D306" s="458"/>
      <c r="E306" s="473"/>
      <c r="F306" s="840"/>
    </row>
    <row r="307" spans="1:6" s="1" customFormat="1" ht="13" x14ac:dyDescent="0.2">
      <c r="A307" s="453"/>
      <c r="B307" s="311"/>
      <c r="C307" s="458"/>
      <c r="D307" s="458"/>
      <c r="E307" s="473"/>
      <c r="F307" s="840"/>
    </row>
    <row r="308" spans="1:6" s="1" customFormat="1" ht="13" x14ac:dyDescent="0.2">
      <c r="A308" s="453"/>
      <c r="B308" s="311"/>
      <c r="C308" s="458"/>
      <c r="D308" s="458"/>
      <c r="E308" s="473"/>
      <c r="F308" s="840"/>
    </row>
    <row r="309" spans="1:6" s="1" customFormat="1" x14ac:dyDescent="0.2">
      <c r="A309" s="453"/>
      <c r="B309" s="463"/>
      <c r="C309" s="458"/>
      <c r="D309" s="458"/>
      <c r="E309" s="473"/>
      <c r="F309" s="840"/>
    </row>
    <row r="310" spans="1:6" s="1" customFormat="1" ht="13" x14ac:dyDescent="0.2">
      <c r="A310" s="453"/>
      <c r="B310" s="311"/>
      <c r="C310" s="458"/>
      <c r="D310" s="458"/>
      <c r="E310" s="473"/>
      <c r="F310" s="840"/>
    </row>
    <row r="311" spans="1:6" s="1" customFormat="1" ht="13" x14ac:dyDescent="0.2">
      <c r="A311" s="453"/>
      <c r="B311" s="311"/>
      <c r="C311" s="458"/>
      <c r="D311" s="458"/>
      <c r="E311" s="473"/>
      <c r="F311" s="840"/>
    </row>
    <row r="312" spans="1:6" s="1" customFormat="1" ht="13" x14ac:dyDescent="0.2">
      <c r="A312" s="453"/>
      <c r="B312" s="311"/>
      <c r="C312" s="458"/>
      <c r="D312" s="458"/>
      <c r="E312" s="473"/>
      <c r="F312" s="840"/>
    </row>
    <row r="313" spans="1:6" s="1" customFormat="1" x14ac:dyDescent="0.2">
      <c r="A313" s="453"/>
      <c r="B313" s="463"/>
      <c r="C313" s="458"/>
      <c r="D313" s="458"/>
      <c r="E313" s="473"/>
      <c r="F313" s="840"/>
    </row>
    <row r="314" spans="1:6" s="1" customFormat="1" x14ac:dyDescent="0.2">
      <c r="A314" s="453"/>
      <c r="B314" s="463"/>
      <c r="C314" s="458"/>
      <c r="D314" s="458"/>
      <c r="E314" s="473"/>
      <c r="F314" s="840"/>
    </row>
    <row r="315" spans="1:6" s="1" customFormat="1" x14ac:dyDescent="0.2">
      <c r="A315" s="453"/>
      <c r="B315" s="463"/>
      <c r="C315" s="454"/>
      <c r="D315" s="458"/>
      <c r="E315" s="473"/>
      <c r="F315" s="840"/>
    </row>
    <row r="316" spans="1:6" s="1" customFormat="1" x14ac:dyDescent="0.25">
      <c r="A316" s="510"/>
      <c r="B316" s="488"/>
      <c r="C316" s="487"/>
      <c r="D316" s="487"/>
      <c r="E316" s="511"/>
      <c r="F316" s="841"/>
    </row>
    <row r="317" spans="1:6" s="1" customFormat="1" ht="13" thickBot="1" x14ac:dyDescent="0.3">
      <c r="A317" s="466"/>
      <c r="B317" s="467"/>
      <c r="C317" s="468"/>
      <c r="D317" s="468" t="s">
        <v>89</v>
      </c>
      <c r="E317" s="469"/>
      <c r="F317" s="842">
        <f>SUM(F267:F316)</f>
        <v>0</v>
      </c>
    </row>
    <row r="318" spans="1:6" x14ac:dyDescent="0.25">
      <c r="F318" s="697"/>
    </row>
    <row r="319" spans="1:6" x14ac:dyDescent="0.25">
      <c r="F319" s="697"/>
    </row>
    <row r="320" spans="1:6" x14ac:dyDescent="0.25">
      <c r="F320" s="697"/>
    </row>
    <row r="321" spans="6:6" x14ac:dyDescent="0.25">
      <c r="F321" s="697"/>
    </row>
    <row r="322" spans="6:6" x14ac:dyDescent="0.25">
      <c r="F322" s="697"/>
    </row>
    <row r="323" spans="6:6" x14ac:dyDescent="0.25">
      <c r="F323" s="697"/>
    </row>
    <row r="324" spans="6:6" x14ac:dyDescent="0.25">
      <c r="F324" s="697"/>
    </row>
    <row r="325" spans="6:6" x14ac:dyDescent="0.25">
      <c r="F325" s="697"/>
    </row>
    <row r="326" spans="6:6" x14ac:dyDescent="0.25">
      <c r="F326" s="697"/>
    </row>
    <row r="327" spans="6:6" x14ac:dyDescent="0.25">
      <c r="F327" s="697"/>
    </row>
    <row r="328" spans="6:6" x14ac:dyDescent="0.25">
      <c r="F328" s="697"/>
    </row>
    <row r="329" spans="6:6" x14ac:dyDescent="0.25">
      <c r="F329" s="697"/>
    </row>
    <row r="330" spans="6:6" x14ac:dyDescent="0.25">
      <c r="F330" s="697"/>
    </row>
    <row r="331" spans="6:6" x14ac:dyDescent="0.25">
      <c r="F331" s="697"/>
    </row>
    <row r="332" spans="6:6" x14ac:dyDescent="0.25">
      <c r="F332" s="697"/>
    </row>
    <row r="333" spans="6:6" x14ac:dyDescent="0.25">
      <c r="F333" s="697"/>
    </row>
    <row r="334" spans="6:6" x14ac:dyDescent="0.25">
      <c r="F334" s="697"/>
    </row>
    <row r="335" spans="6:6" x14ac:dyDescent="0.25">
      <c r="F335" s="697"/>
    </row>
    <row r="336" spans="6:6" x14ac:dyDescent="0.25">
      <c r="F336" s="697"/>
    </row>
    <row r="337" spans="6:6" x14ac:dyDescent="0.25">
      <c r="F337" s="697"/>
    </row>
    <row r="338" spans="6:6" x14ac:dyDescent="0.25">
      <c r="F338" s="697"/>
    </row>
    <row r="339" spans="6:6" x14ac:dyDescent="0.25">
      <c r="F339" s="697"/>
    </row>
    <row r="340" spans="6:6" x14ac:dyDescent="0.25">
      <c r="F340" s="697"/>
    </row>
    <row r="341" spans="6:6" x14ac:dyDescent="0.25">
      <c r="F341" s="697"/>
    </row>
    <row r="342" spans="6:6" x14ac:dyDescent="0.25">
      <c r="F342" s="697"/>
    </row>
    <row r="343" spans="6:6" x14ac:dyDescent="0.25">
      <c r="F343" s="697"/>
    </row>
    <row r="344" spans="6:6" x14ac:dyDescent="0.25">
      <c r="F344" s="697"/>
    </row>
    <row r="345" spans="6:6" x14ac:dyDescent="0.25">
      <c r="F345" s="697"/>
    </row>
    <row r="346" spans="6:6" x14ac:dyDescent="0.25">
      <c r="F346" s="697"/>
    </row>
    <row r="347" spans="6:6" x14ac:dyDescent="0.25">
      <c r="F347" s="697"/>
    </row>
    <row r="348" spans="6:6" x14ac:dyDescent="0.25">
      <c r="F348" s="697"/>
    </row>
    <row r="349" spans="6:6" x14ac:dyDescent="0.25">
      <c r="F349" s="697"/>
    </row>
    <row r="350" spans="6:6" x14ac:dyDescent="0.25">
      <c r="F350" s="697"/>
    </row>
    <row r="351" spans="6:6" x14ac:dyDescent="0.25">
      <c r="F351" s="697"/>
    </row>
    <row r="352" spans="6:6" x14ac:dyDescent="0.25">
      <c r="F352" s="697"/>
    </row>
    <row r="353" spans="6:6" x14ac:dyDescent="0.25">
      <c r="F353" s="697"/>
    </row>
    <row r="354" spans="6:6" x14ac:dyDescent="0.25">
      <c r="F354" s="697"/>
    </row>
    <row r="355" spans="6:6" x14ac:dyDescent="0.25">
      <c r="F355" s="697"/>
    </row>
    <row r="356" spans="6:6" x14ac:dyDescent="0.25">
      <c r="F356" s="697"/>
    </row>
    <row r="357" spans="6:6" x14ac:dyDescent="0.25">
      <c r="F357" s="697"/>
    </row>
    <row r="358" spans="6:6" x14ac:dyDescent="0.25">
      <c r="F358" s="697"/>
    </row>
    <row r="359" spans="6:6" x14ac:dyDescent="0.25">
      <c r="F359" s="697"/>
    </row>
    <row r="360" spans="6:6" x14ac:dyDescent="0.25">
      <c r="F360" s="697"/>
    </row>
    <row r="361" spans="6:6" x14ac:dyDescent="0.25">
      <c r="F361" s="697"/>
    </row>
    <row r="362" spans="6:6" x14ac:dyDescent="0.25">
      <c r="F362" s="697"/>
    </row>
    <row r="363" spans="6:6" x14ac:dyDescent="0.25">
      <c r="F363" s="697"/>
    </row>
    <row r="364" spans="6:6" x14ac:dyDescent="0.25">
      <c r="F364" s="697"/>
    </row>
    <row r="365" spans="6:6" x14ac:dyDescent="0.25">
      <c r="F365" s="697"/>
    </row>
    <row r="366" spans="6:6" x14ac:dyDescent="0.25">
      <c r="F366" s="697"/>
    </row>
    <row r="367" spans="6:6" x14ac:dyDescent="0.25">
      <c r="F367" s="697"/>
    </row>
    <row r="368" spans="6:6" x14ac:dyDescent="0.25">
      <c r="F368" s="697"/>
    </row>
    <row r="369" spans="6:6" x14ac:dyDescent="0.25">
      <c r="F369" s="697"/>
    </row>
    <row r="370" spans="6:6" x14ac:dyDescent="0.25">
      <c r="F370" s="697"/>
    </row>
    <row r="371" spans="6:6" x14ac:dyDescent="0.25">
      <c r="F371" s="697"/>
    </row>
    <row r="372" spans="6:6" x14ac:dyDescent="0.25">
      <c r="F372" s="697"/>
    </row>
    <row r="373" spans="6:6" x14ac:dyDescent="0.25">
      <c r="F373" s="697"/>
    </row>
    <row r="374" spans="6:6" x14ac:dyDescent="0.25">
      <c r="F374" s="697"/>
    </row>
    <row r="375" spans="6:6" x14ac:dyDescent="0.25">
      <c r="F375" s="697"/>
    </row>
    <row r="376" spans="6:6" x14ac:dyDescent="0.25">
      <c r="F376" s="697"/>
    </row>
    <row r="377" spans="6:6" x14ac:dyDescent="0.25">
      <c r="F377" s="697"/>
    </row>
    <row r="378" spans="6:6" x14ac:dyDescent="0.25">
      <c r="F378" s="697"/>
    </row>
    <row r="379" spans="6:6" x14ac:dyDescent="0.25">
      <c r="F379" s="697"/>
    </row>
    <row r="380" spans="6:6" x14ac:dyDescent="0.25">
      <c r="F380" s="697"/>
    </row>
    <row r="381" spans="6:6" x14ac:dyDescent="0.25">
      <c r="F381" s="697"/>
    </row>
    <row r="382" spans="6:6" x14ac:dyDescent="0.25">
      <c r="F382" s="697"/>
    </row>
    <row r="383" spans="6:6" x14ac:dyDescent="0.25">
      <c r="F383" s="697"/>
    </row>
    <row r="384" spans="6:6" x14ac:dyDescent="0.25">
      <c r="F384" s="697"/>
    </row>
    <row r="385" spans="6:6" x14ac:dyDescent="0.25">
      <c r="F385" s="697"/>
    </row>
    <row r="386" spans="6:6" x14ac:dyDescent="0.25">
      <c r="F386" s="697"/>
    </row>
    <row r="387" spans="6:6" x14ac:dyDescent="0.25">
      <c r="F387" s="697"/>
    </row>
    <row r="388" spans="6:6" x14ac:dyDescent="0.25">
      <c r="F388" s="697"/>
    </row>
    <row r="389" spans="6:6" x14ac:dyDescent="0.25">
      <c r="F389" s="697"/>
    </row>
    <row r="390" spans="6:6" x14ac:dyDescent="0.25">
      <c r="F390" s="697"/>
    </row>
    <row r="391" spans="6:6" x14ac:dyDescent="0.25">
      <c r="F391" s="697"/>
    </row>
    <row r="392" spans="6:6" x14ac:dyDescent="0.25">
      <c r="F392" s="697"/>
    </row>
    <row r="393" spans="6:6" x14ac:dyDescent="0.25">
      <c r="F393" s="697"/>
    </row>
    <row r="394" spans="6:6" x14ac:dyDescent="0.25">
      <c r="F394" s="697"/>
    </row>
    <row r="395" spans="6:6" x14ac:dyDescent="0.25">
      <c r="F395" s="697"/>
    </row>
    <row r="396" spans="6:6" x14ac:dyDescent="0.25">
      <c r="F396" s="697"/>
    </row>
    <row r="397" spans="6:6" x14ac:dyDescent="0.25">
      <c r="F397" s="697"/>
    </row>
    <row r="398" spans="6:6" x14ac:dyDescent="0.25">
      <c r="F398" s="697"/>
    </row>
    <row r="399" spans="6:6" x14ac:dyDescent="0.25">
      <c r="F399" s="697"/>
    </row>
    <row r="400" spans="6:6" x14ac:dyDescent="0.25">
      <c r="F400" s="697"/>
    </row>
    <row r="401" spans="6:6" x14ac:dyDescent="0.25">
      <c r="F401" s="697"/>
    </row>
    <row r="402" spans="6:6" x14ac:dyDescent="0.25">
      <c r="F402" s="697"/>
    </row>
    <row r="403" spans="6:6" x14ac:dyDescent="0.25">
      <c r="F403" s="697"/>
    </row>
    <row r="404" spans="6:6" x14ac:dyDescent="0.25">
      <c r="F404" s="697"/>
    </row>
    <row r="405" spans="6:6" x14ac:dyDescent="0.25">
      <c r="F405" s="697"/>
    </row>
    <row r="406" spans="6:6" x14ac:dyDescent="0.25">
      <c r="F406" s="697"/>
    </row>
    <row r="407" spans="6:6" x14ac:dyDescent="0.25">
      <c r="F407" s="697"/>
    </row>
    <row r="408" spans="6:6" x14ac:dyDescent="0.25">
      <c r="F408" s="697"/>
    </row>
    <row r="409" spans="6:6" x14ac:dyDescent="0.25">
      <c r="F409" s="697"/>
    </row>
    <row r="410" spans="6:6" x14ac:dyDescent="0.25">
      <c r="F410" s="697"/>
    </row>
    <row r="411" spans="6:6" x14ac:dyDescent="0.25">
      <c r="F411" s="697"/>
    </row>
    <row r="412" spans="6:6" x14ac:dyDescent="0.25">
      <c r="F412" s="697"/>
    </row>
    <row r="413" spans="6:6" x14ac:dyDescent="0.25">
      <c r="F413" s="697"/>
    </row>
    <row r="414" spans="6:6" x14ac:dyDescent="0.25">
      <c r="F414" s="697"/>
    </row>
    <row r="415" spans="6:6" x14ac:dyDescent="0.25">
      <c r="F415" s="697"/>
    </row>
    <row r="416" spans="6:6" x14ac:dyDescent="0.25">
      <c r="F416" s="697"/>
    </row>
    <row r="417" spans="6:6" x14ac:dyDescent="0.25">
      <c r="F417" s="697"/>
    </row>
    <row r="418" spans="6:6" x14ac:dyDescent="0.25">
      <c r="F418" s="697"/>
    </row>
    <row r="419" spans="6:6" x14ac:dyDescent="0.25">
      <c r="F419" s="697"/>
    </row>
    <row r="420" spans="6:6" x14ac:dyDescent="0.25">
      <c r="F420" s="697"/>
    </row>
    <row r="421" spans="6:6" x14ac:dyDescent="0.25">
      <c r="F421" s="697"/>
    </row>
    <row r="422" spans="6:6" x14ac:dyDescent="0.25">
      <c r="F422" s="697"/>
    </row>
    <row r="423" spans="6:6" x14ac:dyDescent="0.25">
      <c r="F423" s="697"/>
    </row>
    <row r="424" spans="6:6" x14ac:dyDescent="0.25">
      <c r="F424" s="697"/>
    </row>
    <row r="425" spans="6:6" x14ac:dyDescent="0.25">
      <c r="F425" s="697"/>
    </row>
    <row r="426" spans="6:6" x14ac:dyDescent="0.25">
      <c r="F426" s="697"/>
    </row>
    <row r="427" spans="6:6" x14ac:dyDescent="0.25">
      <c r="F427" s="697"/>
    </row>
    <row r="428" spans="6:6" x14ac:dyDescent="0.25">
      <c r="F428" s="697"/>
    </row>
    <row r="429" spans="6:6" x14ac:dyDescent="0.25">
      <c r="F429" s="697"/>
    </row>
    <row r="430" spans="6:6" x14ac:dyDescent="0.25">
      <c r="F430" s="697"/>
    </row>
    <row r="431" spans="6:6" x14ac:dyDescent="0.25">
      <c r="F431" s="697"/>
    </row>
    <row r="432" spans="6:6" x14ac:dyDescent="0.25">
      <c r="F432" s="697"/>
    </row>
    <row r="433" spans="6:6" x14ac:dyDescent="0.25">
      <c r="F433" s="697"/>
    </row>
    <row r="434" spans="6:6" x14ac:dyDescent="0.25">
      <c r="F434" s="697"/>
    </row>
    <row r="435" spans="6:6" x14ac:dyDescent="0.25">
      <c r="F435" s="697"/>
    </row>
    <row r="436" spans="6:6" x14ac:dyDescent="0.25">
      <c r="F436" s="697"/>
    </row>
    <row r="437" spans="6:6" x14ac:dyDescent="0.25">
      <c r="F437" s="697"/>
    </row>
    <row r="438" spans="6:6" x14ac:dyDescent="0.25">
      <c r="F438" s="697"/>
    </row>
    <row r="439" spans="6:6" x14ac:dyDescent="0.25">
      <c r="F439" s="697"/>
    </row>
    <row r="440" spans="6:6" x14ac:dyDescent="0.25">
      <c r="F440" s="697"/>
    </row>
    <row r="441" spans="6:6" x14ac:dyDescent="0.25">
      <c r="F441" s="697"/>
    </row>
    <row r="442" spans="6:6" x14ac:dyDescent="0.25">
      <c r="F442" s="697"/>
    </row>
    <row r="443" spans="6:6" x14ac:dyDescent="0.25">
      <c r="F443" s="697"/>
    </row>
    <row r="444" spans="6:6" x14ac:dyDescent="0.25">
      <c r="F444" s="697"/>
    </row>
    <row r="445" spans="6:6" x14ac:dyDescent="0.25">
      <c r="F445" s="697"/>
    </row>
    <row r="446" spans="6:6" x14ac:dyDescent="0.25">
      <c r="F446" s="697"/>
    </row>
    <row r="447" spans="6:6" x14ac:dyDescent="0.25">
      <c r="F447" s="697"/>
    </row>
    <row r="448" spans="6:6" x14ac:dyDescent="0.25">
      <c r="F448" s="697"/>
    </row>
    <row r="449" spans="6:6" x14ac:dyDescent="0.25">
      <c r="F449" s="697"/>
    </row>
    <row r="450" spans="6:6" x14ac:dyDescent="0.25">
      <c r="F450" s="697"/>
    </row>
    <row r="451" spans="6:6" x14ac:dyDescent="0.25">
      <c r="F451" s="697"/>
    </row>
    <row r="452" spans="6:6" x14ac:dyDescent="0.25">
      <c r="F452" s="697"/>
    </row>
    <row r="453" spans="6:6" x14ac:dyDescent="0.25">
      <c r="F453" s="697"/>
    </row>
    <row r="454" spans="6:6" x14ac:dyDescent="0.25">
      <c r="F454" s="697"/>
    </row>
    <row r="455" spans="6:6" x14ac:dyDescent="0.25">
      <c r="F455" s="697"/>
    </row>
    <row r="456" spans="6:6" x14ac:dyDescent="0.25">
      <c r="F456" s="697"/>
    </row>
    <row r="457" spans="6:6" x14ac:dyDescent="0.25">
      <c r="F457" s="697"/>
    </row>
    <row r="458" spans="6:6" x14ac:dyDescent="0.25">
      <c r="F458" s="697"/>
    </row>
    <row r="459" spans="6:6" x14ac:dyDescent="0.25">
      <c r="F459" s="697"/>
    </row>
    <row r="460" spans="6:6" x14ac:dyDescent="0.25">
      <c r="F460" s="697"/>
    </row>
    <row r="461" spans="6:6" x14ac:dyDescent="0.25">
      <c r="F461" s="697"/>
    </row>
    <row r="462" spans="6:6" x14ac:dyDescent="0.25">
      <c r="F462" s="697"/>
    </row>
    <row r="463" spans="6:6" x14ac:dyDescent="0.25">
      <c r="F463" s="697"/>
    </row>
    <row r="464" spans="6:6" x14ac:dyDescent="0.25">
      <c r="F464" s="697"/>
    </row>
    <row r="465" spans="6:6" x14ac:dyDescent="0.25">
      <c r="F465" s="697"/>
    </row>
    <row r="466" spans="6:6" x14ac:dyDescent="0.25">
      <c r="F466" s="697"/>
    </row>
    <row r="467" spans="6:6" x14ac:dyDescent="0.25">
      <c r="F467" s="697"/>
    </row>
    <row r="468" spans="6:6" x14ac:dyDescent="0.25">
      <c r="F468" s="697"/>
    </row>
    <row r="469" spans="6:6" x14ac:dyDescent="0.25">
      <c r="F469" s="697"/>
    </row>
    <row r="470" spans="6:6" x14ac:dyDescent="0.25">
      <c r="F470" s="697"/>
    </row>
    <row r="471" spans="6:6" x14ac:dyDescent="0.25">
      <c r="F471" s="697"/>
    </row>
    <row r="472" spans="6:6" x14ac:dyDescent="0.25">
      <c r="F472" s="697"/>
    </row>
    <row r="473" spans="6:6" x14ac:dyDescent="0.25">
      <c r="F473" s="697"/>
    </row>
    <row r="474" spans="6:6" x14ac:dyDescent="0.25">
      <c r="F474" s="697"/>
    </row>
    <row r="475" spans="6:6" x14ac:dyDescent="0.25">
      <c r="F475" s="697"/>
    </row>
    <row r="476" spans="6:6" x14ac:dyDescent="0.25">
      <c r="F476" s="697"/>
    </row>
    <row r="477" spans="6:6" x14ac:dyDescent="0.25">
      <c r="F477" s="697"/>
    </row>
    <row r="478" spans="6:6" x14ac:dyDescent="0.25">
      <c r="F478" s="697"/>
    </row>
    <row r="479" spans="6:6" x14ac:dyDescent="0.25">
      <c r="F479" s="697"/>
    </row>
    <row r="480" spans="6:6" x14ac:dyDescent="0.25">
      <c r="F480" s="697"/>
    </row>
    <row r="481" spans="6:6" x14ac:dyDescent="0.25">
      <c r="F481" s="697"/>
    </row>
    <row r="482" spans="6:6" x14ac:dyDescent="0.25">
      <c r="F482" s="697"/>
    </row>
    <row r="483" spans="6:6" x14ac:dyDescent="0.25">
      <c r="F483" s="697"/>
    </row>
    <row r="484" spans="6:6" x14ac:dyDescent="0.25">
      <c r="F484" s="697"/>
    </row>
    <row r="485" spans="6:6" x14ac:dyDescent="0.25">
      <c r="F485" s="697"/>
    </row>
    <row r="486" spans="6:6" x14ac:dyDescent="0.25">
      <c r="F486" s="697"/>
    </row>
    <row r="487" spans="6:6" x14ac:dyDescent="0.25">
      <c r="F487" s="697"/>
    </row>
    <row r="488" spans="6:6" x14ac:dyDescent="0.25">
      <c r="F488" s="697"/>
    </row>
    <row r="489" spans="6:6" x14ac:dyDescent="0.25">
      <c r="F489" s="697"/>
    </row>
    <row r="490" spans="6:6" x14ac:dyDescent="0.25">
      <c r="F490" s="697"/>
    </row>
    <row r="491" spans="6:6" x14ac:dyDescent="0.25">
      <c r="F491" s="697"/>
    </row>
    <row r="492" spans="6:6" x14ac:dyDescent="0.25">
      <c r="F492" s="697"/>
    </row>
    <row r="493" spans="6:6" x14ac:dyDescent="0.25">
      <c r="F493" s="697"/>
    </row>
    <row r="494" spans="6:6" x14ac:dyDescent="0.25">
      <c r="F494" s="697"/>
    </row>
    <row r="495" spans="6:6" x14ac:dyDescent="0.25">
      <c r="F495" s="697"/>
    </row>
    <row r="496" spans="6:6" x14ac:dyDescent="0.25">
      <c r="F496" s="697"/>
    </row>
    <row r="497" spans="6:6" x14ac:dyDescent="0.25">
      <c r="F497" s="697"/>
    </row>
    <row r="498" spans="6:6" x14ac:dyDescent="0.25">
      <c r="F498" s="697"/>
    </row>
    <row r="499" spans="6:6" x14ac:dyDescent="0.25">
      <c r="F499" s="697"/>
    </row>
    <row r="500" spans="6:6" x14ac:dyDescent="0.25">
      <c r="F500" s="697"/>
    </row>
    <row r="501" spans="6:6" x14ac:dyDescent="0.25">
      <c r="F501" s="697"/>
    </row>
    <row r="502" spans="6:6" x14ac:dyDescent="0.25">
      <c r="F502" s="697"/>
    </row>
    <row r="503" spans="6:6" x14ac:dyDescent="0.25">
      <c r="F503" s="697"/>
    </row>
    <row r="504" spans="6:6" x14ac:dyDescent="0.25">
      <c r="F504" s="697"/>
    </row>
    <row r="505" spans="6:6" x14ac:dyDescent="0.25">
      <c r="F505" s="697"/>
    </row>
    <row r="506" spans="6:6" x14ac:dyDescent="0.25">
      <c r="F506" s="697"/>
    </row>
    <row r="507" spans="6:6" x14ac:dyDescent="0.25">
      <c r="F507" s="697"/>
    </row>
    <row r="508" spans="6:6" x14ac:dyDescent="0.25">
      <c r="F508" s="697"/>
    </row>
    <row r="509" spans="6:6" x14ac:dyDescent="0.25">
      <c r="F509" s="697"/>
    </row>
    <row r="510" spans="6:6" x14ac:dyDescent="0.25">
      <c r="F510" s="697"/>
    </row>
    <row r="511" spans="6:6" x14ac:dyDescent="0.25">
      <c r="F511" s="697"/>
    </row>
    <row r="512" spans="6:6" x14ac:dyDescent="0.25">
      <c r="F512" s="697"/>
    </row>
    <row r="513" spans="6:6" x14ac:dyDescent="0.25">
      <c r="F513" s="697"/>
    </row>
    <row r="514" spans="6:6" x14ac:dyDescent="0.25">
      <c r="F514" s="697"/>
    </row>
    <row r="515" spans="6:6" x14ac:dyDescent="0.25">
      <c r="F515" s="697"/>
    </row>
    <row r="516" spans="6:6" x14ac:dyDescent="0.25">
      <c r="F516" s="697"/>
    </row>
    <row r="517" spans="6:6" x14ac:dyDescent="0.25">
      <c r="F517" s="697"/>
    </row>
    <row r="518" spans="6:6" x14ac:dyDescent="0.25">
      <c r="F518" s="697"/>
    </row>
    <row r="519" spans="6:6" x14ac:dyDescent="0.25">
      <c r="F519" s="697"/>
    </row>
    <row r="520" spans="6:6" x14ac:dyDescent="0.25">
      <c r="F520" s="697"/>
    </row>
    <row r="521" spans="6:6" x14ac:dyDescent="0.25">
      <c r="F521" s="697"/>
    </row>
    <row r="522" spans="6:6" x14ac:dyDescent="0.25">
      <c r="F522" s="697"/>
    </row>
    <row r="523" spans="6:6" x14ac:dyDescent="0.25">
      <c r="F523" s="697"/>
    </row>
    <row r="524" spans="6:6" x14ac:dyDescent="0.25">
      <c r="F524" s="697"/>
    </row>
    <row r="525" spans="6:6" x14ac:dyDescent="0.25">
      <c r="F525" s="697"/>
    </row>
    <row r="526" spans="6:6" x14ac:dyDescent="0.25">
      <c r="F526" s="697"/>
    </row>
    <row r="527" spans="6:6" x14ac:dyDescent="0.25">
      <c r="F527" s="697"/>
    </row>
    <row r="528" spans="6:6" x14ac:dyDescent="0.25">
      <c r="F528" s="697"/>
    </row>
    <row r="529" spans="6:6" x14ac:dyDescent="0.25">
      <c r="F529" s="697"/>
    </row>
    <row r="530" spans="6:6" x14ac:dyDescent="0.25">
      <c r="F530" s="697"/>
    </row>
    <row r="531" spans="6:6" x14ac:dyDescent="0.25">
      <c r="F531" s="697"/>
    </row>
    <row r="532" spans="6:6" x14ac:dyDescent="0.25">
      <c r="F532" s="697"/>
    </row>
    <row r="533" spans="6:6" x14ac:dyDescent="0.25">
      <c r="F533" s="697"/>
    </row>
    <row r="534" spans="6:6" x14ac:dyDescent="0.25">
      <c r="F534" s="697"/>
    </row>
    <row r="535" spans="6:6" x14ac:dyDescent="0.25">
      <c r="F535" s="697"/>
    </row>
    <row r="536" spans="6:6" x14ac:dyDescent="0.25">
      <c r="F536" s="697"/>
    </row>
    <row r="537" spans="6:6" x14ac:dyDescent="0.25">
      <c r="F537" s="697"/>
    </row>
    <row r="538" spans="6:6" x14ac:dyDescent="0.25">
      <c r="F538" s="697"/>
    </row>
    <row r="539" spans="6:6" x14ac:dyDescent="0.25">
      <c r="F539" s="697"/>
    </row>
    <row r="540" spans="6:6" x14ac:dyDescent="0.25">
      <c r="F540" s="697"/>
    </row>
    <row r="541" spans="6:6" x14ac:dyDescent="0.25">
      <c r="F541" s="697"/>
    </row>
    <row r="542" spans="6:6" x14ac:dyDescent="0.25">
      <c r="F542" s="697"/>
    </row>
    <row r="543" spans="6:6" x14ac:dyDescent="0.25">
      <c r="F543" s="697"/>
    </row>
    <row r="544" spans="6:6" x14ac:dyDescent="0.25">
      <c r="F544" s="697"/>
    </row>
    <row r="545" spans="6:6" x14ac:dyDescent="0.25">
      <c r="F545" s="697"/>
    </row>
    <row r="546" spans="6:6" x14ac:dyDescent="0.25">
      <c r="F546" s="697"/>
    </row>
    <row r="547" spans="6:6" x14ac:dyDescent="0.25">
      <c r="F547" s="697"/>
    </row>
    <row r="548" spans="6:6" x14ac:dyDescent="0.25">
      <c r="F548" s="697"/>
    </row>
  </sheetData>
  <mergeCells count="2">
    <mergeCell ref="A1:F1"/>
    <mergeCell ref="A2:F2"/>
  </mergeCells>
  <pageMargins left="0.70866141732283472" right="0.70866141732283472" top="0.74803149606299213" bottom="0.74803149606299213" header="0.31496062992125984" footer="0.31496062992125984"/>
  <pageSetup scale="71" orientation="portrait" r:id="rId1"/>
  <rowBreaks count="6" manualBreakCount="6">
    <brk id="54" max="16383" man="1"/>
    <brk id="101" max="16383" man="1"/>
    <brk id="143" max="16383" man="1"/>
    <brk id="185" max="16383" man="1"/>
    <brk id="219" max="16383" man="1"/>
    <brk id="25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2"/>
  <sheetViews>
    <sheetView view="pageBreakPreview" topLeftCell="A310" zoomScaleNormal="100" zoomScaleSheetLayoutView="100" workbookViewId="0">
      <selection activeCell="E274" sqref="E274"/>
    </sheetView>
  </sheetViews>
  <sheetFormatPr defaultRowHeight="12.5" x14ac:dyDescent="0.25"/>
  <cols>
    <col min="1" max="1" width="8.08984375" style="42" customWidth="1"/>
    <col min="2" max="2" width="32" style="445" customWidth="1"/>
    <col min="3" max="3" width="6.453125" style="34" customWidth="1"/>
    <col min="4" max="4" width="12.453125" style="34" customWidth="1"/>
    <col min="5" max="5" width="11.90625" style="45" customWidth="1"/>
    <col min="6" max="6" width="16" style="868" customWidth="1"/>
    <col min="8" max="8" width="14" style="26" bestFit="1" customWidth="1"/>
    <col min="9" max="9" width="15.36328125" style="26" customWidth="1"/>
    <col min="11" max="11" width="11.453125" bestFit="1" customWidth="1"/>
    <col min="16" max="16" width="10.36328125" bestFit="1"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3">
      <c r="A3" s="15" t="s">
        <v>1718</v>
      </c>
      <c r="C3" s="448"/>
      <c r="D3" s="448"/>
      <c r="E3" s="445"/>
      <c r="F3" s="862"/>
    </row>
    <row r="4" spans="1:6" ht="13" x14ac:dyDescent="0.3">
      <c r="A4" s="15"/>
      <c r="C4" s="448"/>
      <c r="D4" s="448"/>
      <c r="E4" s="445"/>
      <c r="F4" s="862"/>
    </row>
    <row r="5" spans="1:6" ht="13" x14ac:dyDescent="0.3">
      <c r="A5" s="15" t="s">
        <v>1719</v>
      </c>
      <c r="C5" s="448"/>
      <c r="D5" s="448"/>
      <c r="E5" s="445"/>
      <c r="F5" s="862"/>
    </row>
    <row r="6" spans="1:6" ht="13.5" thickBot="1" x14ac:dyDescent="0.35">
      <c r="A6" s="15"/>
      <c r="C6" s="448"/>
      <c r="D6" s="448"/>
      <c r="E6" s="445"/>
      <c r="F6" s="862"/>
    </row>
    <row r="7" spans="1:6" ht="26.5" thickBot="1" x14ac:dyDescent="0.3">
      <c r="A7" s="800" t="s">
        <v>72</v>
      </c>
      <c r="B7" s="801" t="s">
        <v>73</v>
      </c>
      <c r="C7" s="801" t="s">
        <v>74</v>
      </c>
      <c r="D7" s="801" t="s">
        <v>75</v>
      </c>
      <c r="E7" s="802" t="s">
        <v>1440</v>
      </c>
      <c r="F7" s="803" t="s">
        <v>1441</v>
      </c>
    </row>
    <row r="8" spans="1:6" ht="13" x14ac:dyDescent="0.3">
      <c r="A8" s="486"/>
      <c r="B8" s="349"/>
      <c r="C8" s="487"/>
      <c r="D8" s="487"/>
      <c r="E8" s="488"/>
      <c r="F8" s="854"/>
    </row>
    <row r="9" spans="1:6" ht="13" x14ac:dyDescent="0.25">
      <c r="A9" s="486"/>
      <c r="B9" s="295" t="s">
        <v>92</v>
      </c>
      <c r="C9" s="487"/>
      <c r="D9" s="487"/>
      <c r="E9" s="488"/>
      <c r="F9" s="854"/>
    </row>
    <row r="10" spans="1:6" ht="50" x14ac:dyDescent="0.25">
      <c r="A10" s="486"/>
      <c r="B10" s="457" t="s">
        <v>1783</v>
      </c>
      <c r="C10" s="487"/>
      <c r="D10" s="487"/>
      <c r="E10" s="488"/>
      <c r="F10" s="854"/>
    </row>
    <row r="11" spans="1:6" ht="13" x14ac:dyDescent="0.3">
      <c r="A11" s="486"/>
      <c r="B11" s="349"/>
      <c r="C11" s="487"/>
      <c r="D11" s="487"/>
      <c r="E11" s="488"/>
      <c r="F11" s="854"/>
    </row>
    <row r="12" spans="1:6" ht="26" x14ac:dyDescent="0.25">
      <c r="A12" s="486"/>
      <c r="B12" s="295" t="s">
        <v>112</v>
      </c>
      <c r="C12" s="487"/>
      <c r="D12" s="487"/>
      <c r="E12" s="488"/>
      <c r="F12" s="854"/>
    </row>
    <row r="13" spans="1:6" x14ac:dyDescent="0.25">
      <c r="A13" s="486"/>
      <c r="B13" s="488"/>
      <c r="C13" s="487"/>
      <c r="D13" s="487"/>
      <c r="E13" s="488"/>
      <c r="F13" s="854"/>
    </row>
    <row r="14" spans="1:6" ht="13" x14ac:dyDescent="0.3">
      <c r="A14" s="486"/>
      <c r="B14" s="359" t="s">
        <v>84</v>
      </c>
      <c r="C14" s="487"/>
      <c r="D14" s="487"/>
      <c r="E14" s="533"/>
      <c r="F14" s="854"/>
    </row>
    <row r="15" spans="1:6" ht="13" x14ac:dyDescent="0.3">
      <c r="A15" s="486"/>
      <c r="B15" s="359"/>
      <c r="C15" s="487"/>
      <c r="D15" s="487"/>
      <c r="E15" s="533"/>
      <c r="F15" s="854"/>
    </row>
    <row r="16" spans="1:6" x14ac:dyDescent="0.25">
      <c r="A16" s="486" t="s">
        <v>69</v>
      </c>
      <c r="B16" s="488" t="s">
        <v>84</v>
      </c>
      <c r="C16" s="487" t="s">
        <v>141</v>
      </c>
      <c r="D16" s="534">
        <f>4088*0.8/10000</f>
        <v>0.32704</v>
      </c>
      <c r="E16" s="533"/>
      <c r="F16" s="854">
        <f>D16*E16</f>
        <v>0</v>
      </c>
    </row>
    <row r="17" spans="1:6" x14ac:dyDescent="0.25">
      <c r="A17" s="486"/>
      <c r="B17" s="488"/>
      <c r="C17" s="487"/>
      <c r="D17" s="534"/>
      <c r="E17" s="533"/>
      <c r="F17" s="854"/>
    </row>
    <row r="18" spans="1:6" ht="13" x14ac:dyDescent="0.3">
      <c r="A18" s="486"/>
      <c r="B18" s="359" t="s">
        <v>93</v>
      </c>
      <c r="C18" s="487"/>
      <c r="D18" s="487"/>
      <c r="E18" s="533"/>
      <c r="F18" s="854">
        <f t="shared" ref="F18:F52" si="0">D18*E18</f>
        <v>0</v>
      </c>
    </row>
    <row r="19" spans="1:6" x14ac:dyDescent="0.25">
      <c r="A19" s="486"/>
      <c r="B19" s="488"/>
      <c r="C19" s="487"/>
      <c r="D19" s="487"/>
      <c r="E19" s="533"/>
      <c r="F19" s="854">
        <f t="shared" si="0"/>
        <v>0</v>
      </c>
    </row>
    <row r="20" spans="1:6" ht="50" x14ac:dyDescent="0.25">
      <c r="A20" s="486"/>
      <c r="B20" s="457" t="s">
        <v>211</v>
      </c>
      <c r="C20" s="487"/>
      <c r="D20" s="487"/>
      <c r="E20" s="533"/>
      <c r="F20" s="854">
        <f t="shared" si="0"/>
        <v>0</v>
      </c>
    </row>
    <row r="21" spans="1:6" x14ac:dyDescent="0.25">
      <c r="A21" s="486"/>
      <c r="B21" s="488"/>
      <c r="C21" s="487"/>
      <c r="D21" s="487"/>
      <c r="E21" s="533"/>
      <c r="F21" s="854">
        <f t="shared" si="0"/>
        <v>0</v>
      </c>
    </row>
    <row r="22" spans="1:6" x14ac:dyDescent="0.25">
      <c r="A22" s="486" t="s">
        <v>94</v>
      </c>
      <c r="B22" s="488" t="s">
        <v>95</v>
      </c>
      <c r="C22" s="487" t="s">
        <v>294</v>
      </c>
      <c r="D22" s="464">
        <v>3</v>
      </c>
      <c r="E22" s="533"/>
      <c r="F22" s="854">
        <f t="shared" si="0"/>
        <v>0</v>
      </c>
    </row>
    <row r="23" spans="1:6" x14ac:dyDescent="0.25">
      <c r="A23" s="486"/>
      <c r="B23" s="488"/>
      <c r="C23" s="487"/>
      <c r="D23" s="464"/>
      <c r="E23" s="533"/>
      <c r="F23" s="854">
        <f t="shared" si="0"/>
        <v>0</v>
      </c>
    </row>
    <row r="24" spans="1:6" ht="13" x14ac:dyDescent="0.3">
      <c r="A24" s="486"/>
      <c r="B24" s="359" t="s">
        <v>96</v>
      </c>
      <c r="C24" s="487"/>
      <c r="D24" s="464"/>
      <c r="E24" s="533"/>
      <c r="F24" s="854">
        <f t="shared" si="0"/>
        <v>0</v>
      </c>
    </row>
    <row r="25" spans="1:6" x14ac:dyDescent="0.25">
      <c r="A25" s="486"/>
      <c r="B25" s="488"/>
      <c r="C25" s="487"/>
      <c r="D25" s="464"/>
      <c r="E25" s="533"/>
      <c r="F25" s="854">
        <f t="shared" si="0"/>
        <v>0</v>
      </c>
    </row>
    <row r="26" spans="1:6" ht="50" x14ac:dyDescent="0.25">
      <c r="A26" s="486"/>
      <c r="B26" s="339" t="s">
        <v>212</v>
      </c>
      <c r="C26" s="487"/>
      <c r="D26" s="464"/>
      <c r="E26" s="533"/>
      <c r="F26" s="854">
        <f t="shared" si="0"/>
        <v>0</v>
      </c>
    </row>
    <row r="27" spans="1:6" x14ac:dyDescent="0.25">
      <c r="A27" s="486"/>
      <c r="B27" s="488"/>
      <c r="C27" s="487"/>
      <c r="D27" s="464"/>
      <c r="E27" s="533"/>
      <c r="F27" s="854">
        <f t="shared" si="0"/>
        <v>0</v>
      </c>
    </row>
    <row r="28" spans="1:6" x14ac:dyDescent="0.25">
      <c r="A28" s="486" t="s">
        <v>97</v>
      </c>
      <c r="B28" s="488" t="s">
        <v>98</v>
      </c>
      <c r="C28" s="487" t="s">
        <v>294</v>
      </c>
      <c r="D28" s="464">
        <v>5</v>
      </c>
      <c r="E28" s="533"/>
      <c r="F28" s="854">
        <f t="shared" si="0"/>
        <v>0</v>
      </c>
    </row>
    <row r="29" spans="1:6" x14ac:dyDescent="0.25">
      <c r="A29" s="486" t="s">
        <v>99</v>
      </c>
      <c r="B29" s="488" t="s">
        <v>100</v>
      </c>
      <c r="C29" s="487" t="s">
        <v>294</v>
      </c>
      <c r="D29" s="464">
        <v>5</v>
      </c>
      <c r="E29" s="533"/>
      <c r="F29" s="854">
        <f t="shared" si="0"/>
        <v>0</v>
      </c>
    </row>
    <row r="30" spans="1:6" x14ac:dyDescent="0.25">
      <c r="A30" s="486"/>
      <c r="B30" s="488"/>
      <c r="C30" s="487"/>
      <c r="D30" s="464"/>
      <c r="E30" s="533">
        <v>0</v>
      </c>
      <c r="F30" s="854">
        <f t="shared" si="0"/>
        <v>0</v>
      </c>
    </row>
    <row r="31" spans="1:6" ht="13" x14ac:dyDescent="0.3">
      <c r="A31" s="486"/>
      <c r="B31" s="360" t="s">
        <v>213</v>
      </c>
      <c r="C31" s="487"/>
      <c r="D31" s="464"/>
      <c r="E31" s="533">
        <v>0</v>
      </c>
      <c r="F31" s="854">
        <f t="shared" si="0"/>
        <v>0</v>
      </c>
    </row>
    <row r="32" spans="1:6" x14ac:dyDescent="0.25">
      <c r="A32" s="486"/>
      <c r="B32" s="488"/>
      <c r="C32" s="487"/>
      <c r="D32" s="464"/>
      <c r="E32" s="533">
        <v>0</v>
      </c>
      <c r="F32" s="854">
        <f t="shared" si="0"/>
        <v>0</v>
      </c>
    </row>
    <row r="33" spans="1:11" ht="25" x14ac:dyDescent="0.25">
      <c r="A33" s="486"/>
      <c r="B33" s="339" t="s">
        <v>254</v>
      </c>
      <c r="C33" s="487"/>
      <c r="D33" s="464"/>
      <c r="E33" s="533">
        <v>0</v>
      </c>
      <c r="F33" s="854">
        <f t="shared" si="0"/>
        <v>0</v>
      </c>
    </row>
    <row r="34" spans="1:11" x14ac:dyDescent="0.25">
      <c r="A34" s="486"/>
      <c r="B34" s="488"/>
      <c r="C34" s="487"/>
      <c r="D34" s="464"/>
      <c r="E34" s="533">
        <v>0</v>
      </c>
      <c r="F34" s="854">
        <f t="shared" si="0"/>
        <v>0</v>
      </c>
    </row>
    <row r="35" spans="1:11" x14ac:dyDescent="0.25">
      <c r="A35" s="486" t="s">
        <v>214</v>
      </c>
      <c r="B35" s="457" t="s">
        <v>215</v>
      </c>
      <c r="C35" s="487" t="s">
        <v>66</v>
      </c>
      <c r="D35" s="464">
        <v>56</v>
      </c>
      <c r="E35" s="533"/>
      <c r="F35" s="854">
        <f t="shared" si="0"/>
        <v>0</v>
      </c>
    </row>
    <row r="36" spans="1:11" x14ac:dyDescent="0.25">
      <c r="A36" s="486"/>
      <c r="B36" s="457"/>
      <c r="C36" s="487"/>
      <c r="D36" s="464"/>
      <c r="E36" s="533"/>
      <c r="F36" s="854"/>
    </row>
    <row r="37" spans="1:11" ht="13" x14ac:dyDescent="0.3">
      <c r="A37" s="486"/>
      <c r="B37" s="360" t="s">
        <v>259</v>
      </c>
      <c r="C37" s="487"/>
      <c r="D37" s="464"/>
      <c r="E37" s="533"/>
      <c r="F37" s="854"/>
    </row>
    <row r="38" spans="1:11" x14ac:dyDescent="0.25">
      <c r="A38" s="486"/>
      <c r="B38" s="488"/>
      <c r="C38" s="487"/>
      <c r="D38" s="464"/>
      <c r="E38" s="533"/>
      <c r="F38" s="854"/>
    </row>
    <row r="39" spans="1:11" ht="13" x14ac:dyDescent="0.25">
      <c r="A39" s="486"/>
      <c r="B39" s="881" t="s">
        <v>1540</v>
      </c>
      <c r="C39" s="487"/>
      <c r="D39" s="464"/>
      <c r="E39" s="533"/>
      <c r="F39" s="854"/>
    </row>
    <row r="40" spans="1:11" ht="50" x14ac:dyDescent="0.25">
      <c r="A40" s="946"/>
      <c r="B40" s="304" t="s">
        <v>1541</v>
      </c>
      <c r="C40" s="947"/>
      <c r="D40" s="464"/>
      <c r="E40" s="533"/>
      <c r="F40" s="854">
        <f t="shared" si="0"/>
        <v>0</v>
      </c>
    </row>
    <row r="41" spans="1:11" x14ac:dyDescent="0.25">
      <c r="A41" s="946"/>
      <c r="B41" s="454"/>
      <c r="C41" s="947"/>
      <c r="D41" s="464"/>
      <c r="E41" s="533"/>
      <c r="F41" s="854"/>
    </row>
    <row r="42" spans="1:11" x14ac:dyDescent="0.25">
      <c r="A42" s="486" t="s">
        <v>1220</v>
      </c>
      <c r="B42" s="457" t="s">
        <v>82</v>
      </c>
      <c r="C42" s="947" t="s">
        <v>66</v>
      </c>
      <c r="D42" s="464">
        <v>1000</v>
      </c>
      <c r="E42" s="533"/>
      <c r="F42" s="854">
        <f t="shared" si="0"/>
        <v>0</v>
      </c>
    </row>
    <row r="43" spans="1:11" x14ac:dyDescent="0.25">
      <c r="A43" s="486" t="s">
        <v>1543</v>
      </c>
      <c r="B43" s="457" t="s">
        <v>215</v>
      </c>
      <c r="C43" s="947" t="s">
        <v>66</v>
      </c>
      <c r="D43" s="464">
        <v>700</v>
      </c>
      <c r="E43" s="533"/>
      <c r="F43" s="854">
        <f t="shared" si="0"/>
        <v>0</v>
      </c>
      <c r="J43" s="32"/>
      <c r="K43" s="32"/>
    </row>
    <row r="44" spans="1:11" x14ac:dyDescent="0.25">
      <c r="A44" s="946"/>
      <c r="B44" s="304"/>
      <c r="C44" s="487"/>
      <c r="D44" s="464"/>
      <c r="E44" s="533"/>
      <c r="F44" s="854"/>
    </row>
    <row r="45" spans="1:11" ht="13" x14ac:dyDescent="0.3">
      <c r="A45" s="486"/>
      <c r="B45" s="360" t="s">
        <v>85</v>
      </c>
      <c r="C45" s="458"/>
      <c r="D45" s="464"/>
      <c r="E45" s="533">
        <v>0</v>
      </c>
      <c r="F45" s="854">
        <f t="shared" si="0"/>
        <v>0</v>
      </c>
    </row>
    <row r="46" spans="1:11" x14ac:dyDescent="0.25">
      <c r="A46" s="486"/>
      <c r="B46" s="339"/>
      <c r="C46" s="458"/>
      <c r="D46" s="464"/>
      <c r="E46" s="533">
        <v>0</v>
      </c>
      <c r="F46" s="854">
        <f t="shared" si="0"/>
        <v>0</v>
      </c>
    </row>
    <row r="47" spans="1:11" ht="13" x14ac:dyDescent="0.3">
      <c r="A47" s="486"/>
      <c r="B47" s="360" t="s">
        <v>260</v>
      </c>
      <c r="C47" s="458"/>
      <c r="D47" s="464"/>
      <c r="E47" s="533">
        <v>0</v>
      </c>
      <c r="F47" s="854">
        <f t="shared" si="0"/>
        <v>0</v>
      </c>
    </row>
    <row r="48" spans="1:11" x14ac:dyDescent="0.25">
      <c r="A48" s="486"/>
      <c r="B48" s="454"/>
      <c r="C48" s="458"/>
      <c r="D48" s="464"/>
      <c r="E48" s="533">
        <v>0</v>
      </c>
      <c r="F48" s="854">
        <f t="shared" si="0"/>
        <v>0</v>
      </c>
    </row>
    <row r="49" spans="1:9" ht="50" x14ac:dyDescent="0.25">
      <c r="A49" s="486"/>
      <c r="B49" s="339" t="s">
        <v>1251</v>
      </c>
      <c r="C49" s="487"/>
      <c r="D49" s="464"/>
      <c r="E49" s="533"/>
      <c r="F49" s="854"/>
    </row>
    <row r="50" spans="1:9" x14ac:dyDescent="0.25">
      <c r="A50" s="486"/>
      <c r="B50" s="339"/>
      <c r="C50" s="487"/>
      <c r="D50" s="464"/>
      <c r="E50" s="533"/>
      <c r="F50" s="854"/>
      <c r="I50" s="659"/>
    </row>
    <row r="51" spans="1:9" x14ac:dyDescent="0.25">
      <c r="A51" s="486" t="s">
        <v>737</v>
      </c>
      <c r="B51" s="457" t="s">
        <v>82</v>
      </c>
      <c r="C51" s="487" t="s">
        <v>66</v>
      </c>
      <c r="D51" s="464">
        <v>1000</v>
      </c>
      <c r="E51" s="533"/>
      <c r="F51" s="854">
        <f t="shared" si="0"/>
        <v>0</v>
      </c>
    </row>
    <row r="52" spans="1:9" x14ac:dyDescent="0.25">
      <c r="A52" s="486" t="s">
        <v>238</v>
      </c>
      <c r="B52" s="457" t="s">
        <v>215</v>
      </c>
      <c r="C52" s="487" t="s">
        <v>66</v>
      </c>
      <c r="D52" s="464">
        <v>500</v>
      </c>
      <c r="E52" s="533"/>
      <c r="F52" s="854">
        <f t="shared" si="0"/>
        <v>0</v>
      </c>
    </row>
    <row r="53" spans="1:9" x14ac:dyDescent="0.25">
      <c r="A53" s="486"/>
      <c r="B53" s="457"/>
      <c r="C53" s="487"/>
      <c r="D53" s="464"/>
      <c r="E53" s="533"/>
      <c r="F53" s="854"/>
    </row>
    <row r="54" spans="1:9" ht="50" x14ac:dyDescent="0.25">
      <c r="A54" s="486"/>
      <c r="B54" s="339" t="s">
        <v>1629</v>
      </c>
      <c r="C54" s="487"/>
      <c r="D54" s="464"/>
      <c r="E54" s="533"/>
      <c r="F54" s="854"/>
    </row>
    <row r="55" spans="1:9" x14ac:dyDescent="0.25">
      <c r="A55" s="486"/>
      <c r="B55" s="339"/>
      <c r="C55" s="487"/>
      <c r="D55" s="464"/>
      <c r="E55" s="533"/>
      <c r="F55" s="854"/>
    </row>
    <row r="56" spans="1:9" x14ac:dyDescent="0.25">
      <c r="A56" s="486" t="s">
        <v>737</v>
      </c>
      <c r="B56" s="457" t="s">
        <v>82</v>
      </c>
      <c r="C56" s="487" t="s">
        <v>66</v>
      </c>
      <c r="D56" s="464">
        <v>1500</v>
      </c>
      <c r="E56" s="533"/>
      <c r="F56" s="854">
        <f t="shared" ref="F56:F57" si="1">D56*E56</f>
        <v>0</v>
      </c>
    </row>
    <row r="57" spans="1:9" x14ac:dyDescent="0.25">
      <c r="A57" s="486" t="s">
        <v>238</v>
      </c>
      <c r="B57" s="457" t="s">
        <v>215</v>
      </c>
      <c r="C57" s="487" t="s">
        <v>66</v>
      </c>
      <c r="D57" s="464">
        <v>300</v>
      </c>
      <c r="E57" s="533"/>
      <c r="F57" s="854">
        <f t="shared" si="1"/>
        <v>0</v>
      </c>
    </row>
    <row r="58" spans="1:9" x14ac:dyDescent="0.25">
      <c r="A58" s="486"/>
      <c r="B58" s="457"/>
      <c r="C58" s="487"/>
      <c r="D58" s="464"/>
      <c r="E58" s="533"/>
      <c r="F58" s="854"/>
    </row>
    <row r="59" spans="1:9" ht="50" x14ac:dyDescent="0.25">
      <c r="A59" s="486"/>
      <c r="B59" s="339" t="s">
        <v>1545</v>
      </c>
      <c r="C59" s="487"/>
      <c r="D59" s="464"/>
      <c r="E59" s="533"/>
      <c r="F59" s="854"/>
    </row>
    <row r="60" spans="1:9" x14ac:dyDescent="0.25">
      <c r="A60" s="486"/>
      <c r="B60" s="339"/>
      <c r="C60" s="487"/>
      <c r="D60" s="464"/>
      <c r="E60" s="533"/>
      <c r="F60" s="854"/>
    </row>
    <row r="61" spans="1:9" x14ac:dyDescent="0.25">
      <c r="A61" s="486" t="s">
        <v>734</v>
      </c>
      <c r="B61" s="457" t="s">
        <v>82</v>
      </c>
      <c r="C61" s="487" t="s">
        <v>66</v>
      </c>
      <c r="D61" s="464">
        <v>500</v>
      </c>
      <c r="E61" s="972"/>
      <c r="F61" s="854">
        <f t="shared" ref="F61:F63" si="2">D61*E61</f>
        <v>0</v>
      </c>
    </row>
    <row r="62" spans="1:9" x14ac:dyDescent="0.25">
      <c r="A62" s="486" t="s">
        <v>735</v>
      </c>
      <c r="B62" s="457" t="s">
        <v>215</v>
      </c>
      <c r="C62" s="487" t="s">
        <v>66</v>
      </c>
      <c r="D62" s="464">
        <v>400</v>
      </c>
      <c r="E62" s="973"/>
      <c r="F62" s="854">
        <f t="shared" si="2"/>
        <v>0</v>
      </c>
    </row>
    <row r="63" spans="1:9" x14ac:dyDescent="0.25">
      <c r="A63" s="486" t="s">
        <v>261</v>
      </c>
      <c r="B63" s="457" t="s">
        <v>736</v>
      </c>
      <c r="C63" s="487" t="s">
        <v>66</v>
      </c>
      <c r="D63" s="464">
        <v>200</v>
      </c>
      <c r="E63" s="973"/>
      <c r="F63" s="854">
        <f t="shared" si="2"/>
        <v>0</v>
      </c>
    </row>
    <row r="64" spans="1:9" x14ac:dyDescent="0.25">
      <c r="A64" s="486"/>
      <c r="B64" s="339"/>
      <c r="C64" s="487"/>
      <c r="D64" s="464"/>
      <c r="E64" s="464"/>
      <c r="F64" s="840"/>
    </row>
    <row r="65" spans="1:16" x14ac:dyDescent="0.25">
      <c r="A65" s="486"/>
      <c r="B65" s="339"/>
      <c r="C65" s="487"/>
      <c r="D65" s="539"/>
      <c r="E65" s="533"/>
      <c r="F65" s="854"/>
    </row>
    <row r="66" spans="1:16" ht="13" thickBot="1" x14ac:dyDescent="0.3">
      <c r="A66" s="466"/>
      <c r="B66" s="467"/>
      <c r="C66" s="468"/>
      <c r="D66" s="468" t="s">
        <v>216</v>
      </c>
      <c r="E66" s="469"/>
      <c r="F66" s="842">
        <f>SUM(F16:F65)</f>
        <v>0</v>
      </c>
    </row>
    <row r="67" spans="1:16" ht="13.5" thickBot="1" x14ac:dyDescent="0.35">
      <c r="A67" s="15"/>
      <c r="C67" s="448"/>
      <c r="D67" s="448"/>
      <c r="E67" s="445"/>
      <c r="F67" s="679"/>
    </row>
    <row r="68" spans="1:16" ht="26.5" thickBot="1" x14ac:dyDescent="0.3">
      <c r="A68" s="800" t="s">
        <v>72</v>
      </c>
      <c r="B68" s="801" t="s">
        <v>73</v>
      </c>
      <c r="C68" s="801" t="s">
        <v>74</v>
      </c>
      <c r="D68" s="801" t="s">
        <v>75</v>
      </c>
      <c r="E68" s="802" t="s">
        <v>1440</v>
      </c>
      <c r="F68" s="803" t="s">
        <v>1441</v>
      </c>
    </row>
    <row r="69" spans="1:16" ht="13" x14ac:dyDescent="0.3">
      <c r="A69" s="486"/>
      <c r="B69" s="360" t="s">
        <v>262</v>
      </c>
      <c r="C69" s="487"/>
      <c r="D69" s="539"/>
      <c r="E69" s="533"/>
      <c r="F69" s="854"/>
    </row>
    <row r="70" spans="1:16" x14ac:dyDescent="0.25">
      <c r="A70" s="486"/>
      <c r="B70" s="457"/>
      <c r="C70" s="487"/>
      <c r="D70" s="539"/>
      <c r="E70" s="533"/>
      <c r="F70" s="854"/>
    </row>
    <row r="71" spans="1:16" x14ac:dyDescent="0.25">
      <c r="A71" s="486"/>
      <c r="B71" s="339"/>
      <c r="C71" s="487"/>
      <c r="D71" s="464"/>
      <c r="E71" s="533">
        <v>0</v>
      </c>
      <c r="F71" s="854">
        <f t="shared" ref="F71:F97" si="3">D71*E71</f>
        <v>0</v>
      </c>
      <c r="O71" s="26"/>
      <c r="P71" s="26"/>
    </row>
    <row r="72" spans="1:16" ht="50" x14ac:dyDescent="0.25">
      <c r="A72" s="486"/>
      <c r="B72" s="339" t="s">
        <v>1548</v>
      </c>
      <c r="C72" s="487"/>
      <c r="D72" s="464"/>
      <c r="E72" s="533">
        <v>0</v>
      </c>
      <c r="F72" s="854">
        <f t="shared" si="3"/>
        <v>0</v>
      </c>
    </row>
    <row r="73" spans="1:16" x14ac:dyDescent="0.25">
      <c r="A73" s="486"/>
      <c r="B73" s="488"/>
      <c r="C73" s="487"/>
      <c r="D73" s="464"/>
      <c r="E73" s="533">
        <v>0</v>
      </c>
      <c r="F73" s="854">
        <f t="shared" si="3"/>
        <v>0</v>
      </c>
      <c r="K73" s="26"/>
    </row>
    <row r="74" spans="1:16" x14ac:dyDescent="0.25">
      <c r="A74" s="486" t="s">
        <v>263</v>
      </c>
      <c r="B74" s="457" t="s">
        <v>82</v>
      </c>
      <c r="C74" s="487" t="s">
        <v>66</v>
      </c>
      <c r="D74" s="464">
        <v>1100</v>
      </c>
      <c r="E74" s="533"/>
      <c r="F74" s="854">
        <f t="shared" si="3"/>
        <v>0</v>
      </c>
    </row>
    <row r="75" spans="1:16" ht="13" x14ac:dyDescent="0.3">
      <c r="A75" s="361"/>
      <c r="B75" s="307"/>
      <c r="C75" s="307"/>
      <c r="D75" s="307"/>
      <c r="E75" s="533"/>
      <c r="F75" s="854">
        <f t="shared" si="3"/>
        <v>0</v>
      </c>
    </row>
    <row r="76" spans="1:16" ht="50" x14ac:dyDescent="0.25">
      <c r="A76" s="486"/>
      <c r="B76" s="339" t="s">
        <v>1631</v>
      </c>
      <c r="C76" s="487"/>
      <c r="D76" s="464"/>
      <c r="E76" s="533"/>
      <c r="F76" s="854">
        <f t="shared" si="3"/>
        <v>0</v>
      </c>
    </row>
    <row r="77" spans="1:16" x14ac:dyDescent="0.25">
      <c r="A77" s="486"/>
      <c r="B77" s="488"/>
      <c r="C77" s="487"/>
      <c r="D77" s="464"/>
      <c r="E77" s="533"/>
      <c r="F77" s="854">
        <f t="shared" si="3"/>
        <v>0</v>
      </c>
    </row>
    <row r="78" spans="1:16" x14ac:dyDescent="0.25">
      <c r="A78" s="486" t="s">
        <v>263</v>
      </c>
      <c r="B78" s="457" t="s">
        <v>82</v>
      </c>
      <c r="C78" s="487" t="s">
        <v>66</v>
      </c>
      <c r="D78" s="464">
        <v>3100</v>
      </c>
      <c r="E78" s="533"/>
      <c r="F78" s="854">
        <f t="shared" si="3"/>
        <v>0</v>
      </c>
    </row>
    <row r="79" spans="1:16" x14ac:dyDescent="0.25">
      <c r="A79" s="486"/>
      <c r="B79" s="457"/>
      <c r="C79" s="487"/>
      <c r="D79" s="464"/>
      <c r="E79" s="533"/>
      <c r="F79" s="854">
        <f t="shared" si="3"/>
        <v>0</v>
      </c>
    </row>
    <row r="80" spans="1:16" ht="50" x14ac:dyDescent="0.25">
      <c r="A80" s="486"/>
      <c r="B80" s="339" t="s">
        <v>968</v>
      </c>
      <c r="C80" s="487"/>
      <c r="D80" s="464"/>
      <c r="E80" s="533">
        <v>0</v>
      </c>
      <c r="F80" s="854">
        <f t="shared" si="3"/>
        <v>0</v>
      </c>
    </row>
    <row r="81" spans="1:8" x14ac:dyDescent="0.25">
      <c r="A81" s="486"/>
      <c r="B81" s="488"/>
      <c r="C81" s="487"/>
      <c r="D81" s="464"/>
      <c r="E81" s="533">
        <v>0</v>
      </c>
      <c r="F81" s="854">
        <f t="shared" si="3"/>
        <v>0</v>
      </c>
    </row>
    <row r="82" spans="1:8" x14ac:dyDescent="0.25">
      <c r="A82" s="486" t="s">
        <v>931</v>
      </c>
      <c r="B82" s="457" t="s">
        <v>82</v>
      </c>
      <c r="C82" s="487" t="s">
        <v>66</v>
      </c>
      <c r="D82" s="464">
        <v>500</v>
      </c>
      <c r="E82" s="533"/>
      <c r="F82" s="854">
        <f t="shared" si="3"/>
        <v>0</v>
      </c>
    </row>
    <row r="83" spans="1:8" x14ac:dyDescent="0.25">
      <c r="A83" s="486"/>
      <c r="B83" s="457"/>
      <c r="C83" s="487"/>
      <c r="D83" s="464"/>
      <c r="E83" s="533"/>
      <c r="F83" s="854">
        <f t="shared" si="3"/>
        <v>0</v>
      </c>
    </row>
    <row r="84" spans="1:8" ht="50" x14ac:dyDescent="0.25">
      <c r="A84" s="486"/>
      <c r="B84" s="339" t="s">
        <v>1547</v>
      </c>
      <c r="C84" s="487"/>
      <c r="D84" s="464"/>
      <c r="E84" s="533"/>
      <c r="F84" s="854"/>
    </row>
    <row r="85" spans="1:8" x14ac:dyDescent="0.25">
      <c r="A85" s="486"/>
      <c r="B85" s="457"/>
      <c r="C85" s="487"/>
      <c r="D85" s="464"/>
      <c r="E85" s="533"/>
      <c r="F85" s="854"/>
    </row>
    <row r="86" spans="1:8" x14ac:dyDescent="0.25">
      <c r="A86" s="486" t="s">
        <v>931</v>
      </c>
      <c r="B86" s="457" t="s">
        <v>82</v>
      </c>
      <c r="C86" s="487" t="s">
        <v>66</v>
      </c>
      <c r="D86" s="464">
        <v>5650</v>
      </c>
      <c r="E86" s="533"/>
      <c r="F86" s="854">
        <f t="shared" si="3"/>
        <v>0</v>
      </c>
    </row>
    <row r="87" spans="1:8" x14ac:dyDescent="0.25">
      <c r="A87" s="486"/>
      <c r="B87" s="457"/>
      <c r="C87" s="487"/>
      <c r="D87" s="464"/>
      <c r="E87" s="533"/>
      <c r="F87" s="854"/>
      <c r="H87" s="26">
        <f>SUM(D71:D97)</f>
        <v>15350</v>
      </c>
    </row>
    <row r="88" spans="1:8" ht="50" x14ac:dyDescent="0.25">
      <c r="A88" s="486"/>
      <c r="B88" s="339" t="s">
        <v>282</v>
      </c>
      <c r="C88" s="487"/>
      <c r="D88" s="464"/>
      <c r="E88" s="533"/>
      <c r="F88" s="854"/>
    </row>
    <row r="89" spans="1:8" x14ac:dyDescent="0.25">
      <c r="A89" s="486"/>
      <c r="B89" s="457"/>
      <c r="C89" s="487"/>
      <c r="D89" s="464"/>
      <c r="E89" s="533"/>
      <c r="F89" s="854"/>
    </row>
    <row r="90" spans="1:8" x14ac:dyDescent="0.25">
      <c r="A90" s="486" t="s">
        <v>931</v>
      </c>
      <c r="B90" s="457" t="s">
        <v>82</v>
      </c>
      <c r="C90" s="487" t="s">
        <v>66</v>
      </c>
      <c r="D90" s="464">
        <v>2600</v>
      </c>
      <c r="E90" s="533"/>
      <c r="F90" s="854">
        <f t="shared" si="3"/>
        <v>0</v>
      </c>
    </row>
    <row r="91" spans="1:8" x14ac:dyDescent="0.25">
      <c r="A91" s="486"/>
      <c r="B91" s="457"/>
      <c r="C91" s="487"/>
      <c r="D91" s="464"/>
      <c r="E91" s="533"/>
      <c r="F91" s="854"/>
    </row>
    <row r="92" spans="1:8" x14ac:dyDescent="0.25">
      <c r="A92" s="486"/>
      <c r="B92" s="457"/>
      <c r="C92" s="487"/>
      <c r="D92" s="464"/>
      <c r="E92" s="533"/>
      <c r="F92" s="854"/>
    </row>
    <row r="93" spans="1:8" ht="50" x14ac:dyDescent="0.25">
      <c r="A93" s="486"/>
      <c r="B93" s="339" t="s">
        <v>1628</v>
      </c>
      <c r="C93" s="487"/>
      <c r="D93" s="487"/>
      <c r="E93" s="533">
        <v>0</v>
      </c>
      <c r="F93" s="854">
        <f t="shared" si="3"/>
        <v>0</v>
      </c>
    </row>
    <row r="94" spans="1:8" x14ac:dyDescent="0.25">
      <c r="A94" s="486"/>
      <c r="B94" s="339"/>
      <c r="C94" s="487"/>
      <c r="D94" s="487"/>
      <c r="E94" s="533">
        <v>0</v>
      </c>
      <c r="F94" s="854">
        <f t="shared" si="3"/>
        <v>0</v>
      </c>
    </row>
    <row r="95" spans="1:8" x14ac:dyDescent="0.25">
      <c r="A95" s="486" t="s">
        <v>495</v>
      </c>
      <c r="B95" s="457" t="s">
        <v>82</v>
      </c>
      <c r="C95" s="487" t="s">
        <v>66</v>
      </c>
      <c r="D95" s="464">
        <v>2000</v>
      </c>
      <c r="E95" s="533"/>
      <c r="F95" s="854">
        <f t="shared" si="3"/>
        <v>0</v>
      </c>
      <c r="G95">
        <v>400</v>
      </c>
    </row>
    <row r="96" spans="1:8" x14ac:dyDescent="0.25">
      <c r="A96" s="486" t="s">
        <v>283</v>
      </c>
      <c r="B96" s="457" t="s">
        <v>215</v>
      </c>
      <c r="C96" s="487" t="s">
        <v>66</v>
      </c>
      <c r="D96" s="464">
        <v>300</v>
      </c>
      <c r="E96" s="533"/>
      <c r="F96" s="854">
        <f t="shared" si="3"/>
        <v>0</v>
      </c>
    </row>
    <row r="97" spans="1:11" x14ac:dyDescent="0.25">
      <c r="A97" s="486" t="s">
        <v>283</v>
      </c>
      <c r="B97" s="457" t="s">
        <v>215</v>
      </c>
      <c r="C97" s="487" t="s">
        <v>66</v>
      </c>
      <c r="D97" s="464">
        <v>100</v>
      </c>
      <c r="E97" s="533"/>
      <c r="F97" s="854">
        <f t="shared" si="3"/>
        <v>0</v>
      </c>
    </row>
    <row r="98" spans="1:11" ht="13" thickBot="1" x14ac:dyDescent="0.3">
      <c r="A98" s="466"/>
      <c r="B98" s="467"/>
      <c r="C98" s="468"/>
      <c r="D98" s="468" t="s">
        <v>216</v>
      </c>
      <c r="E98" s="469"/>
      <c r="F98" s="842">
        <f>SUM(F71:F97)</f>
        <v>0</v>
      </c>
    </row>
    <row r="99" spans="1:11" ht="13" thickBot="1" x14ac:dyDescent="0.3">
      <c r="A99" s="474"/>
      <c r="C99" s="448"/>
      <c r="D99" s="448"/>
      <c r="E99" s="475"/>
      <c r="F99" s="843"/>
    </row>
    <row r="100" spans="1:11" ht="26.5" thickBot="1" x14ac:dyDescent="0.3">
      <c r="A100" s="800" t="s">
        <v>72</v>
      </c>
      <c r="B100" s="801" t="s">
        <v>73</v>
      </c>
      <c r="C100" s="801" t="s">
        <v>74</v>
      </c>
      <c r="D100" s="801" t="s">
        <v>75</v>
      </c>
      <c r="E100" s="802" t="s">
        <v>1440</v>
      </c>
      <c r="F100" s="803" t="s">
        <v>1441</v>
      </c>
    </row>
    <row r="101" spans="1:11" ht="13" x14ac:dyDescent="0.3">
      <c r="A101" s="361"/>
      <c r="B101" s="307"/>
      <c r="C101" s="307"/>
      <c r="D101" s="307"/>
      <c r="E101" s="307"/>
      <c r="F101" s="845"/>
    </row>
    <row r="102" spans="1:11" ht="50.5" x14ac:dyDescent="0.3">
      <c r="A102" s="486"/>
      <c r="B102" s="339" t="s">
        <v>1546</v>
      </c>
      <c r="C102" s="487"/>
      <c r="D102" s="487"/>
      <c r="E102" s="307"/>
      <c r="F102" s="845"/>
    </row>
    <row r="103" spans="1:11" ht="13" x14ac:dyDescent="0.3">
      <c r="A103" s="486"/>
      <c r="B103" s="339"/>
      <c r="C103" s="487"/>
      <c r="D103" s="487"/>
      <c r="E103" s="307"/>
      <c r="F103" s="845"/>
      <c r="J103" s="985"/>
    </row>
    <row r="104" spans="1:11" x14ac:dyDescent="0.25">
      <c r="A104" s="486" t="s">
        <v>495</v>
      </c>
      <c r="B104" s="457" t="s">
        <v>82</v>
      </c>
      <c r="C104" s="487" t="s">
        <v>66</v>
      </c>
      <c r="D104" s="464">
        <v>2000</v>
      </c>
      <c r="E104" s="972"/>
      <c r="F104" s="854">
        <f>D104*E104</f>
        <v>0</v>
      </c>
      <c r="G104">
        <v>1950</v>
      </c>
      <c r="H104" s="659" t="s">
        <v>1689</v>
      </c>
      <c r="J104" s="985"/>
    </row>
    <row r="105" spans="1:11" x14ac:dyDescent="0.25">
      <c r="A105" s="486" t="s">
        <v>283</v>
      </c>
      <c r="B105" s="457" t="s">
        <v>215</v>
      </c>
      <c r="C105" s="487" t="s">
        <v>66</v>
      </c>
      <c r="D105" s="464">
        <v>400</v>
      </c>
      <c r="E105" s="972"/>
      <c r="F105" s="854">
        <f t="shared" ref="F105:F106" si="4">D105*E105</f>
        <v>0</v>
      </c>
      <c r="J105" s="985"/>
    </row>
    <row r="106" spans="1:11" x14ac:dyDescent="0.25">
      <c r="A106" s="486" t="s">
        <v>283</v>
      </c>
      <c r="B106" s="457" t="s">
        <v>215</v>
      </c>
      <c r="C106" s="487" t="s">
        <v>66</v>
      </c>
      <c r="D106" s="464">
        <v>100</v>
      </c>
      <c r="E106" s="972"/>
      <c r="F106" s="854">
        <f t="shared" si="4"/>
        <v>0</v>
      </c>
      <c r="G106" s="7">
        <f>G104-2350</f>
        <v>-400</v>
      </c>
      <c r="J106" s="985"/>
    </row>
    <row r="107" spans="1:11" ht="13" x14ac:dyDescent="0.3">
      <c r="A107" s="486"/>
      <c r="B107" s="457"/>
      <c r="C107" s="487"/>
      <c r="D107" s="464"/>
      <c r="E107" s="307"/>
      <c r="F107" s="845"/>
      <c r="J107" s="986"/>
    </row>
    <row r="108" spans="1:11" ht="13" x14ac:dyDescent="0.3">
      <c r="A108" s="486"/>
      <c r="B108" s="457"/>
      <c r="C108" s="487"/>
      <c r="D108" s="464"/>
      <c r="E108" s="307"/>
      <c r="F108" s="845"/>
      <c r="J108" s="986"/>
    </row>
    <row r="109" spans="1:11" ht="13" x14ac:dyDescent="0.3">
      <c r="A109" s="486"/>
      <c r="B109" s="457"/>
      <c r="C109" s="487"/>
      <c r="D109" s="464"/>
      <c r="E109" s="307"/>
      <c r="F109" s="845"/>
      <c r="J109" s="985"/>
    </row>
    <row r="110" spans="1:11" ht="13" x14ac:dyDescent="0.3">
      <c r="A110" s="361"/>
      <c r="B110" s="359" t="s">
        <v>101</v>
      </c>
      <c r="C110" s="307"/>
      <c r="D110" s="307"/>
      <c r="E110" s="307"/>
      <c r="F110" s="854"/>
      <c r="J110" s="7"/>
    </row>
    <row r="111" spans="1:11" ht="13" x14ac:dyDescent="0.3">
      <c r="A111" s="361"/>
      <c r="B111" s="488"/>
      <c r="C111" s="307"/>
      <c r="D111" s="307"/>
      <c r="E111" s="307"/>
      <c r="F111" s="854"/>
      <c r="J111" s="24"/>
    </row>
    <row r="112" spans="1:11" ht="13" x14ac:dyDescent="0.3">
      <c r="A112" s="361"/>
      <c r="B112" s="311" t="s">
        <v>102</v>
      </c>
      <c r="C112" s="307"/>
      <c r="D112" s="307"/>
      <c r="E112" s="307"/>
      <c r="F112" s="854"/>
      <c r="K112" s="26"/>
    </row>
    <row r="113" spans="1:6" ht="13" x14ac:dyDescent="0.3">
      <c r="A113" s="361"/>
      <c r="B113" s="307"/>
      <c r="C113" s="307"/>
      <c r="D113" s="307"/>
      <c r="E113" s="307"/>
      <c r="F113" s="854"/>
    </row>
    <row r="114" spans="1:6" ht="13" x14ac:dyDescent="0.3">
      <c r="A114" s="486"/>
      <c r="B114" s="349" t="s">
        <v>71</v>
      </c>
      <c r="C114" s="487"/>
      <c r="D114" s="487"/>
      <c r="E114" s="533"/>
      <c r="F114" s="854"/>
    </row>
    <row r="115" spans="1:6" ht="37.5" x14ac:dyDescent="0.25">
      <c r="A115" s="486"/>
      <c r="B115" s="339" t="s">
        <v>233</v>
      </c>
      <c r="C115" s="487"/>
      <c r="D115" s="487"/>
      <c r="E115" s="533"/>
      <c r="F115" s="854">
        <f>D115*E115</f>
        <v>0</v>
      </c>
    </row>
    <row r="116" spans="1:6" x14ac:dyDescent="0.25">
      <c r="A116" s="486"/>
      <c r="B116" s="488"/>
      <c r="C116" s="487"/>
      <c r="D116" s="487"/>
      <c r="E116" s="533"/>
      <c r="F116" s="854">
        <f>D116*E116</f>
        <v>0</v>
      </c>
    </row>
    <row r="117" spans="1:6" x14ac:dyDescent="0.25">
      <c r="A117" s="486" t="s">
        <v>81</v>
      </c>
      <c r="B117" s="488" t="s">
        <v>738</v>
      </c>
      <c r="C117" s="487" t="s">
        <v>294</v>
      </c>
      <c r="D117" s="464">
        <v>3</v>
      </c>
      <c r="E117" s="533"/>
      <c r="F117" s="854">
        <f>D117*E117</f>
        <v>0</v>
      </c>
    </row>
    <row r="118" spans="1:6" x14ac:dyDescent="0.25">
      <c r="A118" s="486" t="s">
        <v>266</v>
      </c>
      <c r="B118" s="488" t="s">
        <v>761</v>
      </c>
      <c r="C118" s="487" t="s">
        <v>294</v>
      </c>
      <c r="D118" s="464">
        <v>2</v>
      </c>
      <c r="E118" s="533"/>
      <c r="F118" s="854">
        <f>D118*E118</f>
        <v>0</v>
      </c>
    </row>
    <row r="119" spans="1:6" x14ac:dyDescent="0.25">
      <c r="A119" s="556"/>
      <c r="C119" s="445"/>
      <c r="D119" s="445"/>
      <c r="E119" s="533"/>
      <c r="F119" s="863"/>
    </row>
    <row r="120" spans="1:6" ht="13" x14ac:dyDescent="0.3">
      <c r="A120" s="486"/>
      <c r="B120" s="362" t="s">
        <v>86</v>
      </c>
      <c r="C120" s="487"/>
      <c r="D120" s="487"/>
      <c r="E120" s="533"/>
      <c r="F120" s="854"/>
    </row>
    <row r="121" spans="1:6" x14ac:dyDescent="0.25">
      <c r="A121" s="486"/>
      <c r="B121" s="488"/>
      <c r="C121" s="487"/>
      <c r="D121" s="487"/>
      <c r="E121" s="533"/>
      <c r="F121" s="854"/>
    </row>
    <row r="122" spans="1:6" ht="50" x14ac:dyDescent="0.25">
      <c r="A122" s="486"/>
      <c r="B122" s="339" t="s">
        <v>234</v>
      </c>
      <c r="C122" s="487"/>
      <c r="D122" s="487"/>
      <c r="E122" s="533"/>
      <c r="F122" s="854"/>
    </row>
    <row r="123" spans="1:6" x14ac:dyDescent="0.25">
      <c r="A123" s="486" t="s">
        <v>191</v>
      </c>
      <c r="B123" s="488" t="s">
        <v>21</v>
      </c>
      <c r="C123" s="487" t="s">
        <v>294</v>
      </c>
      <c r="D123" s="464">
        <v>2</v>
      </c>
      <c r="E123" s="533"/>
      <c r="F123" s="854">
        <f t="shared" ref="F123:F148" si="5">D123*E123</f>
        <v>0</v>
      </c>
    </row>
    <row r="124" spans="1:6" x14ac:dyDescent="0.25">
      <c r="A124" s="486" t="s">
        <v>237</v>
      </c>
      <c r="B124" s="488" t="s">
        <v>740</v>
      </c>
      <c r="C124" s="487" t="s">
        <v>294</v>
      </c>
      <c r="D124" s="464">
        <v>5</v>
      </c>
      <c r="E124" s="533"/>
      <c r="F124" s="854">
        <f t="shared" si="5"/>
        <v>0</v>
      </c>
    </row>
    <row r="125" spans="1:6" x14ac:dyDescent="0.25">
      <c r="A125" s="486"/>
      <c r="B125" s="488"/>
      <c r="C125" s="487"/>
      <c r="D125" s="464"/>
      <c r="E125" s="533">
        <v>0</v>
      </c>
      <c r="F125" s="854">
        <f t="shared" si="5"/>
        <v>0</v>
      </c>
    </row>
    <row r="126" spans="1:6" ht="13" x14ac:dyDescent="0.3">
      <c r="A126" s="306"/>
      <c r="B126" s="349" t="s">
        <v>76</v>
      </c>
      <c r="C126" s="487"/>
      <c r="D126" s="487"/>
      <c r="E126" s="533">
        <v>0</v>
      </c>
      <c r="F126" s="854">
        <f t="shared" si="5"/>
        <v>0</v>
      </c>
    </row>
    <row r="127" spans="1:6" ht="13" x14ac:dyDescent="0.3">
      <c r="A127" s="306"/>
      <c r="B127" s="362"/>
      <c r="C127" s="487"/>
      <c r="D127" s="487"/>
      <c r="E127" s="533">
        <v>0</v>
      </c>
      <c r="F127" s="854">
        <f t="shared" si="5"/>
        <v>0</v>
      </c>
    </row>
    <row r="128" spans="1:6" ht="13" x14ac:dyDescent="0.3">
      <c r="A128" s="361"/>
      <c r="B128" s="349" t="s">
        <v>148</v>
      </c>
      <c r="C128" s="487"/>
      <c r="D128" s="487"/>
      <c r="E128" s="533">
        <v>0</v>
      </c>
      <c r="F128" s="854">
        <f t="shared" si="5"/>
        <v>0</v>
      </c>
    </row>
    <row r="129" spans="1:6" ht="13" x14ac:dyDescent="0.3">
      <c r="A129" s="361"/>
      <c r="B129" s="349"/>
      <c r="C129" s="487"/>
      <c r="D129" s="487"/>
      <c r="E129" s="533">
        <v>0</v>
      </c>
      <c r="F129" s="854">
        <f t="shared" si="5"/>
        <v>0</v>
      </c>
    </row>
    <row r="130" spans="1:6" ht="50.5" x14ac:dyDescent="0.3">
      <c r="A130" s="361"/>
      <c r="B130" s="339" t="s">
        <v>235</v>
      </c>
      <c r="C130" s="487"/>
      <c r="D130" s="487"/>
      <c r="E130" s="533">
        <v>0</v>
      </c>
      <c r="F130" s="854">
        <f t="shared" si="5"/>
        <v>0</v>
      </c>
    </row>
    <row r="131" spans="1:6" ht="13" x14ac:dyDescent="0.3">
      <c r="A131" s="361"/>
      <c r="B131" s="307"/>
      <c r="C131" s="307"/>
      <c r="D131" s="307"/>
      <c r="E131" s="533">
        <v>0</v>
      </c>
      <c r="F131" s="854">
        <f t="shared" si="5"/>
        <v>0</v>
      </c>
    </row>
    <row r="132" spans="1:6" x14ac:dyDescent="0.25">
      <c r="A132" s="453" t="s">
        <v>165</v>
      </c>
      <c r="B132" s="488" t="s">
        <v>281</v>
      </c>
      <c r="C132" s="487" t="s">
        <v>294</v>
      </c>
      <c r="D132" s="464">
        <v>2</v>
      </c>
      <c r="E132" s="533"/>
      <c r="F132" s="854">
        <f t="shared" si="5"/>
        <v>0</v>
      </c>
    </row>
    <row r="133" spans="1:6" x14ac:dyDescent="0.25">
      <c r="A133" s="453" t="s">
        <v>1</v>
      </c>
      <c r="B133" s="488" t="s">
        <v>740</v>
      </c>
      <c r="C133" s="487" t="s">
        <v>294</v>
      </c>
      <c r="D133" s="464">
        <v>2</v>
      </c>
      <c r="E133" s="533"/>
      <c r="F133" s="854">
        <f t="shared" si="5"/>
        <v>0</v>
      </c>
    </row>
    <row r="134" spans="1:6" x14ac:dyDescent="0.25">
      <c r="A134" s="486"/>
      <c r="B134" s="488"/>
      <c r="C134" s="487"/>
      <c r="D134" s="464"/>
      <c r="E134" s="533">
        <v>0</v>
      </c>
      <c r="F134" s="854">
        <f t="shared" si="5"/>
        <v>0</v>
      </c>
    </row>
    <row r="135" spans="1:6" ht="13" x14ac:dyDescent="0.3">
      <c r="A135" s="486"/>
      <c r="B135" s="349" t="s">
        <v>103</v>
      </c>
      <c r="C135" s="487"/>
      <c r="D135" s="487"/>
      <c r="E135" s="533">
        <v>0</v>
      </c>
      <c r="F135" s="854">
        <f t="shared" si="5"/>
        <v>0</v>
      </c>
    </row>
    <row r="136" spans="1:6" x14ac:dyDescent="0.25">
      <c r="A136" s="486"/>
      <c r="B136" s="454"/>
      <c r="C136" s="487"/>
      <c r="D136" s="464"/>
      <c r="E136" s="533">
        <v>0</v>
      </c>
      <c r="F136" s="854">
        <f t="shared" si="5"/>
        <v>0</v>
      </c>
    </row>
    <row r="137" spans="1:6" ht="37.5" x14ac:dyDescent="0.25">
      <c r="A137" s="486"/>
      <c r="B137" s="339" t="s">
        <v>236</v>
      </c>
      <c r="C137" s="487"/>
      <c r="D137" s="464"/>
      <c r="E137" s="533">
        <v>0</v>
      </c>
      <c r="F137" s="854">
        <f t="shared" si="5"/>
        <v>0</v>
      </c>
    </row>
    <row r="138" spans="1:6" x14ac:dyDescent="0.25">
      <c r="A138" s="486"/>
      <c r="B138" s="488"/>
      <c r="C138" s="487"/>
      <c r="D138" s="464"/>
      <c r="E138" s="533">
        <v>0</v>
      </c>
      <c r="F138" s="854">
        <f t="shared" si="5"/>
        <v>0</v>
      </c>
    </row>
    <row r="139" spans="1:6" x14ac:dyDescent="0.25">
      <c r="A139" s="486" t="s">
        <v>166</v>
      </c>
      <c r="B139" s="488" t="s">
        <v>740</v>
      </c>
      <c r="C139" s="458" t="s">
        <v>294</v>
      </c>
      <c r="D139" s="464">
        <v>1</v>
      </c>
      <c r="E139" s="533"/>
      <c r="F139" s="854">
        <f t="shared" si="5"/>
        <v>0</v>
      </c>
    </row>
    <row r="140" spans="1:6" ht="13" x14ac:dyDescent="0.3">
      <c r="A140" s="486"/>
      <c r="B140" s="349"/>
      <c r="C140" s="487"/>
      <c r="D140" s="487"/>
      <c r="E140" s="533"/>
      <c r="F140" s="854">
        <f t="shared" si="5"/>
        <v>0</v>
      </c>
    </row>
    <row r="141" spans="1:6" ht="13" x14ac:dyDescent="0.3">
      <c r="A141" s="486"/>
      <c r="B141" s="360" t="s">
        <v>766</v>
      </c>
      <c r="C141" s="487"/>
      <c r="D141" s="487"/>
      <c r="E141" s="533"/>
      <c r="F141" s="854">
        <f t="shared" si="5"/>
        <v>0</v>
      </c>
    </row>
    <row r="142" spans="1:6" ht="37.5" x14ac:dyDescent="0.25">
      <c r="A142" s="486"/>
      <c r="B142" s="339" t="s">
        <v>742</v>
      </c>
      <c r="C142" s="487"/>
      <c r="D142" s="539"/>
      <c r="E142" s="533"/>
      <c r="F142" s="854">
        <f t="shared" si="5"/>
        <v>0</v>
      </c>
    </row>
    <row r="143" spans="1:6" x14ac:dyDescent="0.25">
      <c r="A143" s="486"/>
      <c r="B143" s="339"/>
      <c r="C143" s="487"/>
      <c r="D143" s="539"/>
      <c r="E143" s="533"/>
      <c r="F143" s="854">
        <f t="shared" si="5"/>
        <v>0</v>
      </c>
    </row>
    <row r="144" spans="1:6" x14ac:dyDescent="0.25">
      <c r="A144" s="486" t="s">
        <v>284</v>
      </c>
      <c r="B144" s="488" t="s">
        <v>808</v>
      </c>
      <c r="C144" s="487" t="s">
        <v>294</v>
      </c>
      <c r="D144" s="464">
        <v>10</v>
      </c>
      <c r="E144" s="533"/>
      <c r="F144" s="854">
        <f t="shared" si="5"/>
        <v>0</v>
      </c>
    </row>
    <row r="145" spans="1:6" x14ac:dyDescent="0.25">
      <c r="A145" s="486"/>
      <c r="B145" s="339"/>
      <c r="C145" s="487"/>
      <c r="D145" s="539"/>
      <c r="E145" s="533"/>
      <c r="F145" s="854">
        <f t="shared" si="5"/>
        <v>0</v>
      </c>
    </row>
    <row r="146" spans="1:6" ht="37.5" x14ac:dyDescent="0.25">
      <c r="A146" s="486"/>
      <c r="B146" s="339" t="s">
        <v>286</v>
      </c>
      <c r="C146" s="487"/>
      <c r="D146" s="464"/>
      <c r="E146" s="533"/>
      <c r="F146" s="854">
        <f t="shared" si="5"/>
        <v>0</v>
      </c>
    </row>
    <row r="147" spans="1:6" x14ac:dyDescent="0.25">
      <c r="A147" s="486"/>
      <c r="B147" s="339"/>
      <c r="C147" s="487"/>
      <c r="D147" s="464"/>
      <c r="E147" s="533"/>
      <c r="F147" s="854">
        <f t="shared" si="5"/>
        <v>0</v>
      </c>
    </row>
    <row r="148" spans="1:6" x14ac:dyDescent="0.25">
      <c r="A148" s="486" t="s">
        <v>285</v>
      </c>
      <c r="B148" s="488" t="s">
        <v>808</v>
      </c>
      <c r="C148" s="487" t="s">
        <v>294</v>
      </c>
      <c r="D148" s="464">
        <v>7</v>
      </c>
      <c r="E148" s="533"/>
      <c r="F148" s="854">
        <f t="shared" si="5"/>
        <v>0</v>
      </c>
    </row>
    <row r="149" spans="1:6" ht="13" thickBot="1" x14ac:dyDescent="0.3">
      <c r="A149" s="466"/>
      <c r="B149" s="467"/>
      <c r="C149" s="468"/>
      <c r="D149" s="468" t="s">
        <v>216</v>
      </c>
      <c r="E149" s="469"/>
      <c r="F149" s="842">
        <f>SUM(F117:F148)</f>
        <v>0</v>
      </c>
    </row>
    <row r="150" spans="1:6" x14ac:dyDescent="0.25">
      <c r="A150" s="474"/>
      <c r="C150" s="448"/>
      <c r="D150" s="448"/>
      <c r="E150" s="475"/>
      <c r="F150" s="843"/>
    </row>
    <row r="151" spans="1:6" ht="13.5" thickBot="1" x14ac:dyDescent="0.35">
      <c r="A151" s="15"/>
      <c r="C151" s="448"/>
      <c r="D151" s="448"/>
      <c r="E151" s="445"/>
      <c r="F151" s="679"/>
    </row>
    <row r="152" spans="1:6" ht="26.5" thickBot="1" x14ac:dyDescent="0.3">
      <c r="A152" s="800" t="s">
        <v>72</v>
      </c>
      <c r="B152" s="801" t="s">
        <v>73</v>
      </c>
      <c r="C152" s="801" t="s">
        <v>74</v>
      </c>
      <c r="D152" s="801" t="s">
        <v>75</v>
      </c>
      <c r="E152" s="802" t="s">
        <v>1440</v>
      </c>
      <c r="F152" s="803" t="s">
        <v>1441</v>
      </c>
    </row>
    <row r="153" spans="1:6" ht="13" x14ac:dyDescent="0.3">
      <c r="A153" s="486"/>
      <c r="B153" s="349"/>
      <c r="C153" s="487"/>
      <c r="D153" s="487"/>
      <c r="E153" s="307"/>
      <c r="F153" s="845"/>
    </row>
    <row r="154" spans="1:6" ht="37.5" x14ac:dyDescent="0.25">
      <c r="A154" s="486"/>
      <c r="B154" s="339" t="s">
        <v>287</v>
      </c>
      <c r="C154" s="487"/>
      <c r="D154" s="464"/>
      <c r="E154" s="464"/>
      <c r="F154" s="840"/>
    </row>
    <row r="155" spans="1:6" ht="13" x14ac:dyDescent="0.3">
      <c r="A155" s="486"/>
      <c r="B155" s="349"/>
      <c r="C155" s="487"/>
      <c r="D155" s="487"/>
      <c r="E155" s="307"/>
      <c r="F155" s="845"/>
    </row>
    <row r="156" spans="1:6" x14ac:dyDescent="0.25">
      <c r="A156" s="486" t="s">
        <v>743</v>
      </c>
      <c r="B156" s="488" t="s">
        <v>808</v>
      </c>
      <c r="C156" s="487" t="s">
        <v>294</v>
      </c>
      <c r="D156" s="464">
        <v>3</v>
      </c>
      <c r="E156" s="533"/>
      <c r="F156" s="854">
        <f t="shared" ref="F156:F187" si="6">D156*E156</f>
        <v>0</v>
      </c>
    </row>
    <row r="157" spans="1:6" ht="13" x14ac:dyDescent="0.3">
      <c r="A157" s="361"/>
      <c r="B157" s="307"/>
      <c r="C157" s="307"/>
      <c r="D157" s="307"/>
      <c r="E157" s="533"/>
      <c r="F157" s="854">
        <f t="shared" si="6"/>
        <v>0</v>
      </c>
    </row>
    <row r="158" spans="1:6" ht="37.5" x14ac:dyDescent="0.25">
      <c r="A158" s="486"/>
      <c r="B158" s="339" t="s">
        <v>801</v>
      </c>
      <c r="C158" s="487"/>
      <c r="D158" s="464"/>
      <c r="E158" s="533"/>
      <c r="F158" s="854">
        <f t="shared" si="6"/>
        <v>0</v>
      </c>
    </row>
    <row r="159" spans="1:6" ht="13" x14ac:dyDescent="0.3">
      <c r="A159" s="486"/>
      <c r="B159" s="349"/>
      <c r="C159" s="487"/>
      <c r="D159" s="487"/>
      <c r="E159" s="533"/>
      <c r="F159" s="854">
        <f t="shared" si="6"/>
        <v>0</v>
      </c>
    </row>
    <row r="160" spans="1:6" x14ac:dyDescent="0.25">
      <c r="A160" s="486" t="s">
        <v>744</v>
      </c>
      <c r="B160" s="488" t="s">
        <v>808</v>
      </c>
      <c r="C160" s="487" t="s">
        <v>294</v>
      </c>
      <c r="D160" s="464">
        <v>5</v>
      </c>
      <c r="E160" s="533"/>
      <c r="F160" s="854">
        <f t="shared" si="6"/>
        <v>0</v>
      </c>
    </row>
    <row r="161" spans="1:6" x14ac:dyDescent="0.25">
      <c r="A161" s="486"/>
      <c r="B161" s="488"/>
      <c r="C161" s="487"/>
      <c r="D161" s="464"/>
      <c r="E161" s="533"/>
      <c r="F161" s="854">
        <f t="shared" si="6"/>
        <v>0</v>
      </c>
    </row>
    <row r="162" spans="1:6" ht="13" x14ac:dyDescent="0.3">
      <c r="A162" s="486"/>
      <c r="B162" s="349" t="s">
        <v>71</v>
      </c>
      <c r="C162" s="487"/>
      <c r="D162" s="464"/>
      <c r="E162" s="533">
        <v>0</v>
      </c>
      <c r="F162" s="854">
        <f t="shared" si="6"/>
        <v>0</v>
      </c>
    </row>
    <row r="163" spans="1:6" ht="13" x14ac:dyDescent="0.3">
      <c r="A163" s="486"/>
      <c r="B163" s="349"/>
      <c r="C163" s="487"/>
      <c r="D163" s="464"/>
      <c r="E163" s="533">
        <v>0</v>
      </c>
      <c r="F163" s="854">
        <f t="shared" si="6"/>
        <v>0</v>
      </c>
    </row>
    <row r="164" spans="1:6" ht="25" x14ac:dyDescent="0.25">
      <c r="A164" s="486"/>
      <c r="B164" s="339" t="s">
        <v>268</v>
      </c>
      <c r="C164" s="487"/>
      <c r="D164" s="464"/>
      <c r="E164" s="533">
        <v>0</v>
      </c>
      <c r="F164" s="854">
        <f t="shared" si="6"/>
        <v>0</v>
      </c>
    </row>
    <row r="165" spans="1:6" ht="13" x14ac:dyDescent="0.3">
      <c r="A165" s="486"/>
      <c r="B165" s="349"/>
      <c r="C165" s="487"/>
      <c r="D165" s="464"/>
      <c r="E165" s="533">
        <v>0</v>
      </c>
      <c r="F165" s="854">
        <f t="shared" si="6"/>
        <v>0</v>
      </c>
    </row>
    <row r="166" spans="1:6" x14ac:dyDescent="0.25">
      <c r="A166" s="486" t="s">
        <v>269</v>
      </c>
      <c r="B166" s="488" t="s">
        <v>272</v>
      </c>
      <c r="C166" s="487" t="s">
        <v>294</v>
      </c>
      <c r="D166" s="464">
        <v>35</v>
      </c>
      <c r="E166" s="533"/>
      <c r="F166" s="854">
        <f t="shared" si="6"/>
        <v>0</v>
      </c>
    </row>
    <row r="167" spans="1:6" x14ac:dyDescent="0.25">
      <c r="A167" s="486" t="s">
        <v>270</v>
      </c>
      <c r="B167" s="488" t="s">
        <v>271</v>
      </c>
      <c r="C167" s="487" t="s">
        <v>294</v>
      </c>
      <c r="D167" s="464">
        <v>150</v>
      </c>
      <c r="E167" s="533"/>
      <c r="F167" s="854">
        <f t="shared" si="6"/>
        <v>0</v>
      </c>
    </row>
    <row r="168" spans="1:6" x14ac:dyDescent="0.25">
      <c r="A168" s="486" t="s">
        <v>747</v>
      </c>
      <c r="B168" s="488" t="s">
        <v>303</v>
      </c>
      <c r="C168" s="487" t="s">
        <v>294</v>
      </c>
      <c r="D168" s="464">
        <v>60</v>
      </c>
      <c r="E168" s="533"/>
      <c r="F168" s="854">
        <f t="shared" si="6"/>
        <v>0</v>
      </c>
    </row>
    <row r="169" spans="1:6" x14ac:dyDescent="0.25">
      <c r="A169" s="486" t="s">
        <v>748</v>
      </c>
      <c r="B169" s="488" t="s">
        <v>304</v>
      </c>
      <c r="C169" s="487" t="s">
        <v>294</v>
      </c>
      <c r="D169" s="464">
        <v>180</v>
      </c>
      <c r="E169" s="533"/>
      <c r="F169" s="854">
        <f t="shared" si="6"/>
        <v>0</v>
      </c>
    </row>
    <row r="170" spans="1:6" x14ac:dyDescent="0.25">
      <c r="A170" s="486" t="s">
        <v>749</v>
      </c>
      <c r="B170" s="488" t="s">
        <v>305</v>
      </c>
      <c r="C170" s="487" t="s">
        <v>294</v>
      </c>
      <c r="D170" s="464">
        <v>100</v>
      </c>
      <c r="E170" s="533"/>
      <c r="F170" s="854">
        <f t="shared" si="6"/>
        <v>0</v>
      </c>
    </row>
    <row r="171" spans="1:6" ht="13" x14ac:dyDescent="0.3">
      <c r="A171" s="361"/>
      <c r="B171" s="307"/>
      <c r="C171" s="307"/>
      <c r="D171" s="307"/>
      <c r="E171" s="533">
        <v>0</v>
      </c>
      <c r="F171" s="854">
        <f t="shared" si="6"/>
        <v>0</v>
      </c>
    </row>
    <row r="172" spans="1:6" ht="13" x14ac:dyDescent="0.3">
      <c r="A172" s="486"/>
      <c r="B172" s="349" t="s">
        <v>273</v>
      </c>
      <c r="C172" s="487"/>
      <c r="D172" s="487"/>
      <c r="E172" s="533">
        <v>0</v>
      </c>
      <c r="F172" s="854">
        <f t="shared" si="6"/>
        <v>0</v>
      </c>
    </row>
    <row r="173" spans="1:6" ht="13" x14ac:dyDescent="0.3">
      <c r="A173" s="486"/>
      <c r="B173" s="349"/>
      <c r="C173" s="487"/>
      <c r="D173" s="487"/>
      <c r="E173" s="533">
        <v>0</v>
      </c>
      <c r="F173" s="854">
        <f t="shared" si="6"/>
        <v>0</v>
      </c>
    </row>
    <row r="174" spans="1:6" ht="25" x14ac:dyDescent="0.25">
      <c r="A174" s="486"/>
      <c r="B174" s="555" t="s">
        <v>274</v>
      </c>
      <c r="C174" s="487"/>
      <c r="D174" s="487"/>
      <c r="E174" s="533">
        <v>0</v>
      </c>
      <c r="F174" s="854">
        <f t="shared" si="6"/>
        <v>0</v>
      </c>
    </row>
    <row r="175" spans="1:6" x14ac:dyDescent="0.25">
      <c r="A175" s="547"/>
      <c r="B175" s="339"/>
      <c r="C175" s="487"/>
      <c r="D175" s="487"/>
      <c r="E175" s="533">
        <v>0</v>
      </c>
      <c r="F175" s="854">
        <f t="shared" si="6"/>
        <v>0</v>
      </c>
    </row>
    <row r="176" spans="1:6" x14ac:dyDescent="0.25">
      <c r="A176" s="547" t="s">
        <v>275</v>
      </c>
      <c r="B176" s="457" t="s">
        <v>276</v>
      </c>
      <c r="C176" s="487" t="s">
        <v>294</v>
      </c>
      <c r="D176" s="464">
        <v>37</v>
      </c>
      <c r="E176" s="533"/>
      <c r="F176" s="854">
        <f t="shared" si="6"/>
        <v>0</v>
      </c>
    </row>
    <row r="177" spans="1:6" x14ac:dyDescent="0.25">
      <c r="A177" s="486"/>
      <c r="B177" s="488"/>
      <c r="C177" s="487"/>
      <c r="D177" s="487"/>
      <c r="E177" s="533"/>
      <c r="F177" s="854">
        <f t="shared" si="6"/>
        <v>0</v>
      </c>
    </row>
    <row r="178" spans="1:6" ht="25" x14ac:dyDescent="0.25">
      <c r="A178" s="547"/>
      <c r="B178" s="339" t="s">
        <v>807</v>
      </c>
      <c r="C178" s="487"/>
      <c r="D178" s="464"/>
      <c r="E178" s="533"/>
      <c r="F178" s="854">
        <f t="shared" si="6"/>
        <v>0</v>
      </c>
    </row>
    <row r="179" spans="1:6" x14ac:dyDescent="0.25">
      <c r="A179" s="547"/>
      <c r="B179" s="339"/>
      <c r="C179" s="487"/>
      <c r="D179" s="464"/>
      <c r="E179" s="533"/>
      <c r="F179" s="854">
        <f t="shared" si="6"/>
        <v>0</v>
      </c>
    </row>
    <row r="180" spans="1:6" x14ac:dyDescent="0.25">
      <c r="A180" s="547" t="s">
        <v>497</v>
      </c>
      <c r="B180" s="457" t="s">
        <v>277</v>
      </c>
      <c r="C180" s="487" t="s">
        <v>294</v>
      </c>
      <c r="D180" s="464">
        <v>5</v>
      </c>
      <c r="E180" s="533"/>
      <c r="F180" s="854">
        <f t="shared" si="6"/>
        <v>0</v>
      </c>
    </row>
    <row r="181" spans="1:6" x14ac:dyDescent="0.25">
      <c r="A181" s="547" t="s">
        <v>496</v>
      </c>
      <c r="B181" s="457" t="s">
        <v>278</v>
      </c>
      <c r="C181" s="487" t="s">
        <v>294</v>
      </c>
      <c r="D181" s="464">
        <v>5</v>
      </c>
      <c r="E181" s="533"/>
      <c r="F181" s="854">
        <f t="shared" si="6"/>
        <v>0</v>
      </c>
    </row>
    <row r="182" spans="1:6" x14ac:dyDescent="0.25">
      <c r="A182" s="547"/>
      <c r="B182" s="457"/>
      <c r="C182" s="487"/>
      <c r="D182" s="464"/>
      <c r="E182" s="533"/>
      <c r="F182" s="854">
        <f t="shared" si="6"/>
        <v>0</v>
      </c>
    </row>
    <row r="183" spans="1:6" ht="13" x14ac:dyDescent="0.3">
      <c r="A183" s="486"/>
      <c r="B183" s="349" t="s">
        <v>767</v>
      </c>
      <c r="C183" s="487"/>
      <c r="D183" s="464"/>
      <c r="E183" s="533"/>
      <c r="F183" s="854">
        <f t="shared" si="6"/>
        <v>0</v>
      </c>
    </row>
    <row r="184" spans="1:6" ht="13" x14ac:dyDescent="0.3">
      <c r="A184" s="547"/>
      <c r="B184" s="349"/>
      <c r="C184" s="487"/>
      <c r="D184" s="464"/>
      <c r="E184" s="533"/>
      <c r="F184" s="854">
        <f t="shared" si="6"/>
        <v>0</v>
      </c>
    </row>
    <row r="185" spans="1:6" ht="25" x14ac:dyDescent="0.25">
      <c r="A185" s="547"/>
      <c r="B185" s="339" t="s">
        <v>768</v>
      </c>
      <c r="C185" s="487"/>
      <c r="D185" s="464"/>
      <c r="E185" s="533"/>
      <c r="F185" s="854">
        <f t="shared" si="6"/>
        <v>0</v>
      </c>
    </row>
    <row r="186" spans="1:6" x14ac:dyDescent="0.25">
      <c r="A186" s="547"/>
      <c r="B186" s="339"/>
      <c r="C186" s="487"/>
      <c r="D186" s="464"/>
      <c r="E186" s="533"/>
      <c r="F186" s="854">
        <f t="shared" si="6"/>
        <v>0</v>
      </c>
    </row>
    <row r="187" spans="1:6" x14ac:dyDescent="0.25">
      <c r="A187" s="547" t="s">
        <v>798</v>
      </c>
      <c r="B187" s="457" t="s">
        <v>797</v>
      </c>
      <c r="C187" s="487" t="s">
        <v>294</v>
      </c>
      <c r="D187" s="464">
        <v>2</v>
      </c>
      <c r="E187" s="533"/>
      <c r="F187" s="854">
        <f t="shared" si="6"/>
        <v>0</v>
      </c>
    </row>
    <row r="188" spans="1:6" x14ac:dyDescent="0.25">
      <c r="A188" s="547"/>
      <c r="B188" s="457"/>
      <c r="C188" s="487"/>
      <c r="D188" s="464"/>
      <c r="E188" s="533"/>
      <c r="F188" s="854"/>
    </row>
    <row r="189" spans="1:6" x14ac:dyDescent="0.25">
      <c r="A189" s="547"/>
      <c r="B189" s="457"/>
      <c r="C189" s="487"/>
      <c r="D189" s="464"/>
      <c r="E189" s="533"/>
      <c r="F189" s="854"/>
    </row>
    <row r="190" spans="1:6" x14ac:dyDescent="0.25">
      <c r="A190" s="547"/>
      <c r="B190" s="457"/>
      <c r="C190" s="487"/>
      <c r="D190" s="464"/>
      <c r="E190" s="533"/>
      <c r="F190" s="854"/>
    </row>
    <row r="191" spans="1:6" x14ac:dyDescent="0.25">
      <c r="A191" s="547"/>
      <c r="B191" s="457"/>
      <c r="C191" s="487"/>
      <c r="D191" s="464"/>
      <c r="E191" s="533"/>
      <c r="F191" s="854"/>
    </row>
    <row r="192" spans="1:6" ht="13" x14ac:dyDescent="0.25">
      <c r="A192" s="453"/>
      <c r="B192" s="311"/>
      <c r="C192" s="458"/>
      <c r="D192" s="458"/>
      <c r="E192" s="464"/>
      <c r="F192" s="840"/>
    </row>
    <row r="193" spans="1:6" x14ac:dyDescent="0.25">
      <c r="A193" s="547"/>
      <c r="B193" s="339"/>
      <c r="C193" s="487"/>
      <c r="D193" s="464"/>
      <c r="E193" s="464"/>
      <c r="F193" s="840"/>
    </row>
    <row r="194" spans="1:6" x14ac:dyDescent="0.25">
      <c r="A194" s="547"/>
      <c r="B194" s="339"/>
      <c r="C194" s="487"/>
      <c r="D194" s="464"/>
      <c r="E194" s="464"/>
      <c r="F194" s="840"/>
    </row>
    <row r="195" spans="1:6" x14ac:dyDescent="0.25">
      <c r="A195" s="547"/>
      <c r="B195" s="457"/>
      <c r="C195" s="487"/>
      <c r="D195" s="464"/>
      <c r="E195" s="464"/>
      <c r="F195" s="840"/>
    </row>
    <row r="196" spans="1:6" ht="13" thickBot="1" x14ac:dyDescent="0.3">
      <c r="A196" s="466"/>
      <c r="B196" s="467"/>
      <c r="C196" s="468"/>
      <c r="D196" s="468" t="s">
        <v>216</v>
      </c>
      <c r="E196" s="469"/>
      <c r="F196" s="842">
        <f>SUM(F156:F195)</f>
        <v>0</v>
      </c>
    </row>
    <row r="197" spans="1:6" x14ac:dyDescent="0.25">
      <c r="A197" s="445"/>
      <c r="C197" s="448"/>
      <c r="D197" s="448"/>
      <c r="E197" s="557"/>
      <c r="F197" s="679"/>
    </row>
    <row r="198" spans="1:6" ht="13.5" thickBot="1" x14ac:dyDescent="0.35">
      <c r="A198" s="15"/>
      <c r="C198" s="448"/>
      <c r="D198" s="448"/>
      <c r="E198" s="549"/>
      <c r="F198" s="679"/>
    </row>
    <row r="199" spans="1:6" ht="26.5" thickBot="1" x14ac:dyDescent="0.3">
      <c r="A199" s="800" t="s">
        <v>72</v>
      </c>
      <c r="B199" s="801" t="s">
        <v>73</v>
      </c>
      <c r="C199" s="801" t="s">
        <v>74</v>
      </c>
      <c r="D199" s="801" t="s">
        <v>75</v>
      </c>
      <c r="E199" s="802" t="s">
        <v>1440</v>
      </c>
      <c r="F199" s="803" t="s">
        <v>1441</v>
      </c>
    </row>
    <row r="200" spans="1:6" ht="13" x14ac:dyDescent="0.3">
      <c r="A200" s="361"/>
      <c r="B200" s="307"/>
      <c r="C200" s="307"/>
      <c r="D200" s="307"/>
      <c r="E200" s="307"/>
      <c r="F200" s="854"/>
    </row>
    <row r="201" spans="1:6" ht="26" x14ac:dyDescent="0.25">
      <c r="A201" s="453"/>
      <c r="B201" s="311" t="s">
        <v>104</v>
      </c>
      <c r="C201" s="458"/>
      <c r="D201" s="458"/>
      <c r="E201" s="464"/>
      <c r="F201" s="840"/>
    </row>
    <row r="202" spans="1:6" x14ac:dyDescent="0.25">
      <c r="A202" s="453"/>
      <c r="B202" s="454"/>
      <c r="C202" s="458"/>
      <c r="D202" s="458"/>
      <c r="E202" s="464"/>
      <c r="F202" s="840"/>
    </row>
    <row r="203" spans="1:6" ht="50.5" thickBot="1" x14ac:dyDescent="0.3">
      <c r="A203" s="453"/>
      <c r="B203" s="366" t="s">
        <v>788</v>
      </c>
      <c r="C203" s="458"/>
      <c r="D203" s="458"/>
      <c r="E203" s="464"/>
      <c r="F203" s="840"/>
    </row>
    <row r="204" spans="1:6" x14ac:dyDescent="0.25">
      <c r="A204" s="453"/>
      <c r="B204" s="454"/>
      <c r="C204" s="458"/>
      <c r="D204" s="458"/>
      <c r="E204" s="464"/>
      <c r="F204" s="840"/>
    </row>
    <row r="205" spans="1:6" x14ac:dyDescent="0.25">
      <c r="A205" s="453" t="s">
        <v>751</v>
      </c>
      <c r="B205" s="454" t="s">
        <v>82</v>
      </c>
      <c r="C205" s="458" t="s">
        <v>294</v>
      </c>
      <c r="D205" s="458">
        <v>1</v>
      </c>
      <c r="E205" s="533"/>
      <c r="F205" s="854">
        <f t="shared" ref="F205:F234" si="7">D205*E205</f>
        <v>0</v>
      </c>
    </row>
    <row r="206" spans="1:6" x14ac:dyDescent="0.25">
      <c r="A206" s="453" t="s">
        <v>752</v>
      </c>
      <c r="B206" s="454" t="s">
        <v>667</v>
      </c>
      <c r="C206" s="458" t="s">
        <v>294</v>
      </c>
      <c r="D206" s="458">
        <v>1</v>
      </c>
      <c r="E206" s="533"/>
      <c r="F206" s="854">
        <f t="shared" si="7"/>
        <v>0</v>
      </c>
    </row>
    <row r="207" spans="1:6" x14ac:dyDescent="0.25">
      <c r="A207" s="453" t="s">
        <v>753</v>
      </c>
      <c r="B207" s="454" t="s">
        <v>754</v>
      </c>
      <c r="C207" s="458" t="s">
        <v>294</v>
      </c>
      <c r="D207" s="458">
        <v>1</v>
      </c>
      <c r="E207" s="533"/>
      <c r="F207" s="854">
        <f t="shared" si="7"/>
        <v>0</v>
      </c>
    </row>
    <row r="208" spans="1:6" ht="13" x14ac:dyDescent="0.3">
      <c r="A208" s="361"/>
      <c r="B208" s="307"/>
      <c r="C208" s="307"/>
      <c r="D208" s="307"/>
      <c r="E208" s="533">
        <v>0</v>
      </c>
      <c r="F208" s="854">
        <f t="shared" si="7"/>
        <v>0</v>
      </c>
    </row>
    <row r="209" spans="1:6" ht="13" x14ac:dyDescent="0.3">
      <c r="A209" s="361"/>
      <c r="B209" s="544" t="s">
        <v>500</v>
      </c>
      <c r="C209" s="307"/>
      <c r="D209" s="307"/>
      <c r="E209" s="533">
        <v>0</v>
      </c>
      <c r="F209" s="854">
        <f t="shared" si="7"/>
        <v>0</v>
      </c>
    </row>
    <row r="210" spans="1:6" x14ac:dyDescent="0.25">
      <c r="A210" s="453"/>
      <c r="B210" s="454"/>
      <c r="C210" s="458"/>
      <c r="D210" s="458"/>
      <c r="E210" s="533">
        <v>0</v>
      </c>
      <c r="F210" s="854">
        <f t="shared" si="7"/>
        <v>0</v>
      </c>
    </row>
    <row r="211" spans="1:6" ht="37.5" x14ac:dyDescent="0.25">
      <c r="A211" s="486"/>
      <c r="B211" s="304" t="s">
        <v>30</v>
      </c>
      <c r="C211" s="487"/>
      <c r="D211" s="487"/>
      <c r="E211" s="533">
        <v>0</v>
      </c>
      <c r="F211" s="854">
        <f t="shared" si="7"/>
        <v>0</v>
      </c>
    </row>
    <row r="212" spans="1:6" x14ac:dyDescent="0.25">
      <c r="A212" s="486"/>
      <c r="B212" s="545"/>
      <c r="C212" s="487"/>
      <c r="D212" s="487"/>
      <c r="E212" s="533">
        <v>0</v>
      </c>
      <c r="F212" s="854">
        <f t="shared" si="7"/>
        <v>0</v>
      </c>
    </row>
    <row r="213" spans="1:6" x14ac:dyDescent="0.25">
      <c r="A213" s="486" t="s">
        <v>106</v>
      </c>
      <c r="B213" s="488" t="s">
        <v>292</v>
      </c>
      <c r="C213" s="458" t="s">
        <v>294</v>
      </c>
      <c r="D213" s="458">
        <v>1</v>
      </c>
      <c r="E213" s="533"/>
      <c r="F213" s="854">
        <f t="shared" si="7"/>
        <v>0</v>
      </c>
    </row>
    <row r="214" spans="1:6" x14ac:dyDescent="0.25">
      <c r="A214" s="486" t="s">
        <v>755</v>
      </c>
      <c r="B214" s="536" t="s">
        <v>215</v>
      </c>
      <c r="C214" s="458" t="s">
        <v>294</v>
      </c>
      <c r="D214" s="458">
        <v>1</v>
      </c>
      <c r="E214" s="533"/>
      <c r="F214" s="854">
        <f t="shared" si="7"/>
        <v>0</v>
      </c>
    </row>
    <row r="215" spans="1:6" x14ac:dyDescent="0.25">
      <c r="A215" s="486"/>
      <c r="B215" s="454"/>
      <c r="C215" s="458"/>
      <c r="D215" s="458"/>
      <c r="E215" s="533"/>
      <c r="F215" s="854">
        <f t="shared" si="7"/>
        <v>0</v>
      </c>
    </row>
    <row r="216" spans="1:6" ht="13" x14ac:dyDescent="0.3">
      <c r="A216" s="486"/>
      <c r="B216" s="349" t="s">
        <v>217</v>
      </c>
      <c r="C216" s="458"/>
      <c r="D216" s="458"/>
      <c r="E216" s="533"/>
      <c r="F216" s="854">
        <f t="shared" si="7"/>
        <v>0</v>
      </c>
    </row>
    <row r="217" spans="1:6" x14ac:dyDescent="0.25">
      <c r="A217" s="486"/>
      <c r="B217" s="339"/>
      <c r="C217" s="458"/>
      <c r="D217" s="458"/>
      <c r="E217" s="533"/>
      <c r="F217" s="854">
        <f t="shared" si="7"/>
        <v>0</v>
      </c>
    </row>
    <row r="218" spans="1:6" ht="25" x14ac:dyDescent="0.25">
      <c r="A218" s="453"/>
      <c r="B218" s="304" t="s">
        <v>647</v>
      </c>
      <c r="C218" s="458"/>
      <c r="D218" s="458"/>
      <c r="E218" s="533"/>
      <c r="F218" s="854">
        <f t="shared" si="7"/>
        <v>0</v>
      </c>
    </row>
    <row r="219" spans="1:6" x14ac:dyDescent="0.25">
      <c r="A219" s="453"/>
      <c r="B219" s="454"/>
      <c r="C219" s="458"/>
      <c r="D219" s="458"/>
      <c r="E219" s="533"/>
      <c r="F219" s="854">
        <f t="shared" si="7"/>
        <v>0</v>
      </c>
    </row>
    <row r="220" spans="1:6" x14ac:dyDescent="0.25">
      <c r="A220" s="486" t="s">
        <v>108</v>
      </c>
      <c r="B220" s="488" t="s">
        <v>292</v>
      </c>
      <c r="C220" s="458" t="s">
        <v>294</v>
      </c>
      <c r="D220" s="458">
        <v>2</v>
      </c>
      <c r="E220" s="533"/>
      <c r="F220" s="854">
        <f t="shared" si="7"/>
        <v>0</v>
      </c>
    </row>
    <row r="221" spans="1:6" x14ac:dyDescent="0.25">
      <c r="A221" s="486" t="s">
        <v>756</v>
      </c>
      <c r="B221" s="536" t="s">
        <v>215</v>
      </c>
      <c r="C221" s="458" t="s">
        <v>294</v>
      </c>
      <c r="D221" s="458">
        <v>1</v>
      </c>
      <c r="E221" s="533"/>
      <c r="F221" s="854">
        <f t="shared" si="7"/>
        <v>0</v>
      </c>
    </row>
    <row r="222" spans="1:6" ht="13" x14ac:dyDescent="0.3">
      <c r="A222" s="361"/>
      <c r="B222" s="307"/>
      <c r="C222" s="307"/>
      <c r="D222" s="307"/>
      <c r="E222" s="533"/>
      <c r="F222" s="854">
        <f t="shared" si="7"/>
        <v>0</v>
      </c>
    </row>
    <row r="223" spans="1:6" ht="13" x14ac:dyDescent="0.3">
      <c r="A223" s="486"/>
      <c r="B223" s="362" t="s">
        <v>218</v>
      </c>
      <c r="C223" s="458"/>
      <c r="D223" s="458"/>
      <c r="E223" s="533"/>
      <c r="F223" s="854">
        <f t="shared" si="7"/>
        <v>0</v>
      </c>
    </row>
    <row r="224" spans="1:6" x14ac:dyDescent="0.25">
      <c r="A224" s="486"/>
      <c r="B224" s="545"/>
      <c r="C224" s="458"/>
      <c r="D224" s="458"/>
      <c r="E224" s="533"/>
      <c r="F224" s="854">
        <f t="shared" si="7"/>
        <v>0</v>
      </c>
    </row>
    <row r="225" spans="1:9" ht="50" x14ac:dyDescent="0.25">
      <c r="A225" s="486"/>
      <c r="B225" s="546" t="s">
        <v>757</v>
      </c>
      <c r="C225" s="458"/>
      <c r="D225" s="458"/>
      <c r="E225" s="533"/>
      <c r="F225" s="854">
        <f t="shared" si="7"/>
        <v>0</v>
      </c>
    </row>
    <row r="226" spans="1:9" x14ac:dyDescent="0.25">
      <c r="A226" s="486"/>
      <c r="B226" s="545"/>
      <c r="C226" s="458"/>
      <c r="D226" s="458"/>
      <c r="E226" s="533"/>
      <c r="F226" s="854">
        <f t="shared" si="7"/>
        <v>0</v>
      </c>
    </row>
    <row r="227" spans="1:9" x14ac:dyDescent="0.25">
      <c r="A227" s="486" t="s">
        <v>219</v>
      </c>
      <c r="B227" s="488" t="s">
        <v>809</v>
      </c>
      <c r="C227" s="458" t="s">
        <v>66</v>
      </c>
      <c r="D227" s="458">
        <v>60</v>
      </c>
      <c r="E227" s="533"/>
      <c r="F227" s="854">
        <f t="shared" si="7"/>
        <v>0</v>
      </c>
    </row>
    <row r="228" spans="1:9" x14ac:dyDescent="0.25">
      <c r="A228" s="486"/>
      <c r="B228" s="536"/>
      <c r="C228" s="508"/>
      <c r="D228" s="487"/>
      <c r="E228" s="461"/>
      <c r="F228" s="849"/>
      <c r="H228" s="878"/>
      <c r="I228" s="878"/>
    </row>
    <row r="229" spans="1:9" ht="25" x14ac:dyDescent="0.25">
      <c r="A229" s="510" t="s">
        <v>1733</v>
      </c>
      <c r="B229" s="457" t="s">
        <v>1734</v>
      </c>
      <c r="C229" s="487" t="s">
        <v>66</v>
      </c>
      <c r="D229" s="539">
        <v>23950</v>
      </c>
      <c r="E229" s="539"/>
      <c r="F229" s="849">
        <f>D229*E229</f>
        <v>0</v>
      </c>
      <c r="H229" s="878"/>
      <c r="I229" s="878"/>
    </row>
    <row r="230" spans="1:9" x14ac:dyDescent="0.25">
      <c r="A230" s="486"/>
      <c r="B230" s="488"/>
      <c r="C230" s="458"/>
      <c r="D230" s="458"/>
      <c r="E230" s="539"/>
      <c r="F230" s="854"/>
      <c r="H230" s="878"/>
      <c r="I230" s="878"/>
    </row>
    <row r="231" spans="1:9" x14ac:dyDescent="0.25">
      <c r="A231" s="486"/>
      <c r="B231" s="488"/>
      <c r="C231" s="458"/>
      <c r="D231" s="458"/>
      <c r="E231" s="533"/>
      <c r="F231" s="854"/>
    </row>
    <row r="232" spans="1:9" ht="13" x14ac:dyDescent="0.3">
      <c r="A232" s="486"/>
      <c r="B232" s="349" t="s">
        <v>220</v>
      </c>
      <c r="C232" s="458"/>
      <c r="D232" s="458"/>
      <c r="E232" s="533"/>
      <c r="F232" s="854"/>
    </row>
    <row r="233" spans="1:9" x14ac:dyDescent="0.25">
      <c r="A233" s="486"/>
      <c r="B233" s="354"/>
      <c r="C233" s="458"/>
      <c r="D233" s="458"/>
      <c r="E233" s="533"/>
      <c r="F233" s="854"/>
    </row>
    <row r="234" spans="1:9" x14ac:dyDescent="0.25">
      <c r="A234" s="486" t="s">
        <v>221</v>
      </c>
      <c r="B234" s="457" t="s">
        <v>760</v>
      </c>
      <c r="C234" s="458" t="s">
        <v>294</v>
      </c>
      <c r="D234" s="458">
        <v>3</v>
      </c>
      <c r="E234" s="533"/>
      <c r="F234" s="854">
        <f t="shared" si="7"/>
        <v>0</v>
      </c>
    </row>
    <row r="235" spans="1:9" x14ac:dyDescent="0.25">
      <c r="A235" s="486"/>
      <c r="B235" s="488"/>
      <c r="C235" s="458"/>
      <c r="D235" s="458"/>
      <c r="E235" s="464"/>
      <c r="F235" s="840"/>
    </row>
    <row r="236" spans="1:9" x14ac:dyDescent="0.25">
      <c r="A236" s="486"/>
      <c r="B236" s="488"/>
      <c r="C236" s="458"/>
      <c r="D236" s="458"/>
      <c r="E236" s="464"/>
      <c r="F236" s="840"/>
    </row>
    <row r="237" spans="1:9" x14ac:dyDescent="0.25">
      <c r="A237" s="486"/>
      <c r="B237" s="488"/>
      <c r="C237" s="458"/>
      <c r="D237" s="458"/>
      <c r="E237" s="464"/>
      <c r="F237" s="840"/>
    </row>
    <row r="238" spans="1:9" ht="13" x14ac:dyDescent="0.3">
      <c r="A238" s="486"/>
      <c r="B238" s="349"/>
      <c r="C238" s="458"/>
      <c r="D238" s="458"/>
      <c r="E238" s="464"/>
      <c r="F238" s="840"/>
    </row>
    <row r="239" spans="1:9" x14ac:dyDescent="0.25">
      <c r="A239" s="486"/>
      <c r="B239" s="354"/>
      <c r="C239" s="458"/>
      <c r="D239" s="458"/>
      <c r="E239" s="464"/>
      <c r="F239" s="840"/>
    </row>
    <row r="240" spans="1:9" x14ac:dyDescent="0.25">
      <c r="A240" s="486"/>
      <c r="B240" s="457"/>
      <c r="C240" s="458"/>
      <c r="D240" s="458"/>
      <c r="E240" s="464"/>
      <c r="F240" s="840"/>
    </row>
    <row r="241" spans="1:6" x14ac:dyDescent="0.25">
      <c r="A241" s="486"/>
      <c r="B241" s="488"/>
      <c r="C241" s="487"/>
      <c r="D241" s="464"/>
      <c r="E241" s="533"/>
      <c r="F241" s="854"/>
    </row>
    <row r="242" spans="1:6" ht="13" thickBot="1" x14ac:dyDescent="0.3">
      <c r="A242" s="466"/>
      <c r="B242" s="467"/>
      <c r="C242" s="468"/>
      <c r="D242" s="468" t="s">
        <v>119</v>
      </c>
      <c r="E242" s="469"/>
      <c r="F242" s="842">
        <f>SUM(F205:F241)</f>
        <v>0</v>
      </c>
    </row>
    <row r="243" spans="1:6" x14ac:dyDescent="0.25">
      <c r="A243" s="474"/>
      <c r="C243" s="448"/>
      <c r="D243" s="448"/>
      <c r="E243" s="475"/>
      <c r="F243" s="843"/>
    </row>
    <row r="244" spans="1:6" ht="13.5" thickBot="1" x14ac:dyDescent="0.35">
      <c r="A244" s="15"/>
      <c r="C244" s="448"/>
      <c r="D244" s="448"/>
      <c r="E244" s="549"/>
      <c r="F244" s="679"/>
    </row>
    <row r="245" spans="1:6" ht="26.5" thickBot="1" x14ac:dyDescent="0.3">
      <c r="A245" s="800" t="s">
        <v>72</v>
      </c>
      <c r="B245" s="801" t="s">
        <v>73</v>
      </c>
      <c r="C245" s="801" t="s">
        <v>74</v>
      </c>
      <c r="D245" s="801" t="s">
        <v>75</v>
      </c>
      <c r="E245" s="802" t="s">
        <v>1440</v>
      </c>
      <c r="F245" s="803" t="s">
        <v>1441</v>
      </c>
    </row>
    <row r="246" spans="1:6" ht="13" x14ac:dyDescent="0.3">
      <c r="A246" s="361"/>
      <c r="B246" s="307"/>
      <c r="C246" s="307"/>
      <c r="D246" s="307"/>
      <c r="E246" s="307"/>
      <c r="F246" s="854"/>
    </row>
    <row r="247" spans="1:6" ht="39" x14ac:dyDescent="0.3">
      <c r="A247" s="486"/>
      <c r="B247" s="362" t="s">
        <v>33</v>
      </c>
      <c r="C247" s="487"/>
      <c r="D247" s="458"/>
      <c r="E247" s="464"/>
      <c r="F247" s="840"/>
    </row>
    <row r="248" spans="1:6" x14ac:dyDescent="0.25">
      <c r="A248" s="486"/>
      <c r="B248" s="488"/>
      <c r="C248" s="487"/>
      <c r="D248" s="458"/>
      <c r="E248" s="464"/>
      <c r="F248" s="840"/>
    </row>
    <row r="249" spans="1:6" ht="13" x14ac:dyDescent="0.3">
      <c r="A249" s="486"/>
      <c r="B249" s="349" t="s">
        <v>222</v>
      </c>
      <c r="C249" s="487"/>
      <c r="D249" s="458"/>
      <c r="E249" s="464"/>
      <c r="F249" s="840"/>
    </row>
    <row r="250" spans="1:6" ht="13" x14ac:dyDescent="0.3">
      <c r="A250" s="486"/>
      <c r="B250" s="349"/>
      <c r="C250" s="487"/>
      <c r="D250" s="458"/>
      <c r="E250" s="464"/>
      <c r="F250" s="840"/>
    </row>
    <row r="251" spans="1:6" x14ac:dyDescent="0.25">
      <c r="A251" s="486" t="s">
        <v>223</v>
      </c>
      <c r="B251" s="488" t="s">
        <v>224</v>
      </c>
      <c r="C251" s="487" t="s">
        <v>87</v>
      </c>
      <c r="D251" s="464">
        <v>300</v>
      </c>
      <c r="E251" s="533"/>
      <c r="F251" s="854">
        <f t="shared" ref="F251:F274" si="8">D251*E251</f>
        <v>0</v>
      </c>
    </row>
    <row r="252" spans="1:6" ht="13" x14ac:dyDescent="0.3">
      <c r="A252" s="486"/>
      <c r="B252" s="349"/>
      <c r="C252" s="487"/>
      <c r="D252" s="464"/>
      <c r="E252" s="533"/>
      <c r="F252" s="854">
        <f t="shared" si="8"/>
        <v>0</v>
      </c>
    </row>
    <row r="253" spans="1:6" ht="25" x14ac:dyDescent="0.25">
      <c r="A253" s="486"/>
      <c r="B253" s="339" t="s">
        <v>225</v>
      </c>
      <c r="C253" s="487"/>
      <c r="D253" s="464"/>
      <c r="E253" s="533"/>
      <c r="F253" s="854">
        <f t="shared" si="8"/>
        <v>0</v>
      </c>
    </row>
    <row r="254" spans="1:6" x14ac:dyDescent="0.25">
      <c r="A254" s="486"/>
      <c r="B254" s="488"/>
      <c r="C254" s="487"/>
      <c r="D254" s="464"/>
      <c r="E254" s="533"/>
      <c r="F254" s="854">
        <f t="shared" si="8"/>
        <v>0</v>
      </c>
    </row>
    <row r="255" spans="1:6" x14ac:dyDescent="0.25">
      <c r="A255" s="486" t="s">
        <v>226</v>
      </c>
      <c r="B255" s="488" t="s">
        <v>809</v>
      </c>
      <c r="C255" s="487" t="s">
        <v>66</v>
      </c>
      <c r="D255" s="464">
        <v>818</v>
      </c>
      <c r="E255" s="533"/>
      <c r="F255" s="854">
        <f t="shared" si="8"/>
        <v>0</v>
      </c>
    </row>
    <row r="256" spans="1:6" x14ac:dyDescent="0.25">
      <c r="A256" s="486"/>
      <c r="B256" s="488"/>
      <c r="C256" s="487"/>
      <c r="D256" s="464"/>
      <c r="E256" s="533"/>
      <c r="F256" s="854">
        <f t="shared" si="8"/>
        <v>0</v>
      </c>
    </row>
    <row r="257" spans="1:6" ht="37.5" x14ac:dyDescent="0.25">
      <c r="A257" s="486"/>
      <c r="B257" s="339" t="s">
        <v>227</v>
      </c>
      <c r="C257" s="487"/>
      <c r="D257" s="464"/>
      <c r="E257" s="533">
        <v>0</v>
      </c>
      <c r="F257" s="854">
        <f t="shared" si="8"/>
        <v>0</v>
      </c>
    </row>
    <row r="258" spans="1:6" x14ac:dyDescent="0.25">
      <c r="A258" s="486"/>
      <c r="B258" s="488"/>
      <c r="C258" s="487"/>
      <c r="D258" s="464"/>
      <c r="E258" s="533">
        <v>0</v>
      </c>
      <c r="F258" s="854">
        <f t="shared" si="8"/>
        <v>0</v>
      </c>
    </row>
    <row r="259" spans="1:6" x14ac:dyDescent="0.25">
      <c r="A259" s="486" t="s">
        <v>228</v>
      </c>
      <c r="B259" s="488" t="s">
        <v>809</v>
      </c>
      <c r="C259" s="487" t="s">
        <v>66</v>
      </c>
      <c r="D259" s="464">
        <v>3270</v>
      </c>
      <c r="E259" s="533"/>
      <c r="F259" s="854">
        <f t="shared" si="8"/>
        <v>0</v>
      </c>
    </row>
    <row r="260" spans="1:6" ht="13" x14ac:dyDescent="0.3">
      <c r="A260" s="486"/>
      <c r="B260" s="349"/>
      <c r="C260" s="487"/>
      <c r="D260" s="464"/>
      <c r="E260" s="533"/>
      <c r="F260" s="854">
        <f t="shared" si="8"/>
        <v>0</v>
      </c>
    </row>
    <row r="261" spans="1:6" ht="25" x14ac:dyDescent="0.25">
      <c r="A261" s="486"/>
      <c r="B261" s="339" t="s">
        <v>229</v>
      </c>
      <c r="C261" s="487"/>
      <c r="D261" s="464"/>
      <c r="E261" s="533"/>
      <c r="F261" s="854">
        <f t="shared" si="8"/>
        <v>0</v>
      </c>
    </row>
    <row r="262" spans="1:6" x14ac:dyDescent="0.25">
      <c r="A262" s="486"/>
      <c r="B262" s="488"/>
      <c r="C262" s="487"/>
      <c r="D262" s="464"/>
      <c r="E262" s="533"/>
      <c r="F262" s="854">
        <f t="shared" si="8"/>
        <v>0</v>
      </c>
    </row>
    <row r="263" spans="1:6" x14ac:dyDescent="0.25">
      <c r="A263" s="486" t="s">
        <v>230</v>
      </c>
      <c r="B263" s="488" t="s">
        <v>809</v>
      </c>
      <c r="C263" s="487" t="s">
        <v>66</v>
      </c>
      <c r="D263" s="464">
        <v>10</v>
      </c>
      <c r="E263" s="533"/>
      <c r="F263" s="854">
        <f t="shared" si="8"/>
        <v>0</v>
      </c>
    </row>
    <row r="264" spans="1:6" ht="13" x14ac:dyDescent="0.3">
      <c r="A264" s="361"/>
      <c r="B264" s="307"/>
      <c r="C264" s="307"/>
      <c r="D264" s="307"/>
      <c r="E264" s="533"/>
      <c r="F264" s="854">
        <f t="shared" si="8"/>
        <v>0</v>
      </c>
    </row>
    <row r="265" spans="1:6" ht="13" x14ac:dyDescent="0.3">
      <c r="A265" s="486"/>
      <c r="B265" s="349" t="s">
        <v>110</v>
      </c>
      <c r="C265" s="487"/>
      <c r="D265" s="464"/>
      <c r="E265" s="533"/>
      <c r="F265" s="854">
        <f t="shared" si="8"/>
        <v>0</v>
      </c>
    </row>
    <row r="266" spans="1:6" x14ac:dyDescent="0.25">
      <c r="A266" s="486"/>
      <c r="B266" s="488"/>
      <c r="C266" s="487"/>
      <c r="D266" s="464"/>
      <c r="E266" s="533"/>
      <c r="F266" s="854">
        <f t="shared" si="8"/>
        <v>0</v>
      </c>
    </row>
    <row r="267" spans="1:6" ht="37.5" x14ac:dyDescent="0.25">
      <c r="A267" s="486"/>
      <c r="B267" s="339" t="s">
        <v>111</v>
      </c>
      <c r="C267" s="487"/>
      <c r="D267" s="464"/>
      <c r="E267" s="533"/>
      <c r="F267" s="854">
        <f t="shared" si="8"/>
        <v>0</v>
      </c>
    </row>
    <row r="268" spans="1:6" x14ac:dyDescent="0.25">
      <c r="A268" s="486"/>
      <c r="B268" s="488"/>
      <c r="C268" s="487"/>
      <c r="D268" s="464"/>
      <c r="E268" s="533"/>
      <c r="F268" s="854">
        <f t="shared" si="8"/>
        <v>0</v>
      </c>
    </row>
    <row r="269" spans="1:6" x14ac:dyDescent="0.25">
      <c r="A269" s="486" t="s">
        <v>231</v>
      </c>
      <c r="B269" s="488" t="s">
        <v>809</v>
      </c>
      <c r="C269" s="487" t="s">
        <v>294</v>
      </c>
      <c r="D269" s="464">
        <v>12</v>
      </c>
      <c r="E269" s="533"/>
      <c r="F269" s="854">
        <f t="shared" si="8"/>
        <v>0</v>
      </c>
    </row>
    <row r="270" spans="1:6" x14ac:dyDescent="0.25">
      <c r="A270" s="486"/>
      <c r="B270" s="488"/>
      <c r="C270" s="458"/>
      <c r="D270" s="464"/>
      <c r="E270" s="533">
        <v>0</v>
      </c>
      <c r="F270" s="854">
        <f t="shared" si="8"/>
        <v>0</v>
      </c>
    </row>
    <row r="271" spans="1:6" x14ac:dyDescent="0.25">
      <c r="A271" s="486"/>
      <c r="B271" s="545"/>
      <c r="C271" s="487"/>
      <c r="D271" s="464"/>
      <c r="E271" s="533">
        <v>0</v>
      </c>
      <c r="F271" s="854">
        <f t="shared" si="8"/>
        <v>0</v>
      </c>
    </row>
    <row r="272" spans="1:6" ht="13" x14ac:dyDescent="0.25">
      <c r="A272" s="453"/>
      <c r="B272" s="295" t="s">
        <v>167</v>
      </c>
      <c r="C272" s="458"/>
      <c r="D272" s="464"/>
      <c r="E272" s="533">
        <v>0</v>
      </c>
      <c r="F272" s="854">
        <f t="shared" si="8"/>
        <v>0</v>
      </c>
    </row>
    <row r="273" spans="1:6" x14ac:dyDescent="0.25">
      <c r="A273" s="453"/>
      <c r="B273" s="454"/>
      <c r="C273" s="458"/>
      <c r="D273" s="464"/>
      <c r="E273" s="533">
        <v>0</v>
      </c>
      <c r="F273" s="854">
        <f t="shared" si="8"/>
        <v>0</v>
      </c>
    </row>
    <row r="274" spans="1:6" ht="75" x14ac:dyDescent="0.25">
      <c r="A274" s="453" t="s">
        <v>952</v>
      </c>
      <c r="B274" s="454" t="s">
        <v>1523</v>
      </c>
      <c r="C274" s="508" t="s">
        <v>294</v>
      </c>
      <c r="D274" s="982">
        <v>400</v>
      </c>
      <c r="E274" s="589"/>
      <c r="F274" s="970">
        <f t="shared" si="8"/>
        <v>0</v>
      </c>
    </row>
    <row r="275" spans="1:6" ht="13" x14ac:dyDescent="0.3">
      <c r="A275" s="486"/>
      <c r="B275" s="349"/>
      <c r="C275" s="487"/>
      <c r="D275" s="464"/>
      <c r="E275" s="464"/>
      <c r="F275" s="840"/>
    </row>
    <row r="276" spans="1:6" ht="13" x14ac:dyDescent="0.3">
      <c r="A276" s="486"/>
      <c r="B276" s="349"/>
      <c r="C276" s="487"/>
      <c r="D276" s="464"/>
      <c r="E276" s="464"/>
      <c r="F276" s="840"/>
    </row>
    <row r="277" spans="1:6" ht="13" x14ac:dyDescent="0.3">
      <c r="A277" s="486"/>
      <c r="B277" s="349"/>
      <c r="C277" s="487"/>
      <c r="D277" s="464"/>
      <c r="E277" s="464"/>
      <c r="F277" s="840"/>
    </row>
    <row r="278" spans="1:6" ht="13" x14ac:dyDescent="0.3">
      <c r="A278" s="486"/>
      <c r="B278" s="349"/>
      <c r="C278" s="487"/>
      <c r="D278" s="464"/>
      <c r="E278" s="464"/>
      <c r="F278" s="840"/>
    </row>
    <row r="279" spans="1:6" ht="13" x14ac:dyDescent="0.3">
      <c r="A279" s="486"/>
      <c r="B279" s="349"/>
      <c r="C279" s="487"/>
      <c r="D279" s="464"/>
      <c r="E279" s="464"/>
      <c r="F279" s="840"/>
    </row>
    <row r="280" spans="1:6" x14ac:dyDescent="0.25">
      <c r="A280" s="486"/>
      <c r="B280" s="488"/>
      <c r="C280" s="487"/>
      <c r="D280" s="464"/>
      <c r="E280" s="533"/>
      <c r="F280" s="854"/>
    </row>
    <row r="281" spans="1:6" ht="13" thickBot="1" x14ac:dyDescent="0.3">
      <c r="A281" s="466"/>
      <c r="B281" s="467"/>
      <c r="C281" s="468"/>
      <c r="D281" s="468" t="s">
        <v>119</v>
      </c>
      <c r="E281" s="469"/>
      <c r="F281" s="842">
        <f>SUM(F251:F280)</f>
        <v>0</v>
      </c>
    </row>
    <row r="282" spans="1:6" x14ac:dyDescent="0.25">
      <c r="A282" s="474"/>
      <c r="C282" s="448"/>
      <c r="D282" s="448"/>
      <c r="E282" s="475"/>
      <c r="F282" s="843"/>
    </row>
    <row r="283" spans="1:6" ht="13" thickBot="1" x14ac:dyDescent="0.3">
      <c r="A283" s="445"/>
      <c r="C283" s="448"/>
      <c r="D283" s="448"/>
      <c r="E283" s="549"/>
      <c r="F283" s="679"/>
    </row>
    <row r="284" spans="1:6" ht="26.5" thickBot="1" x14ac:dyDescent="0.3">
      <c r="A284" s="800" t="s">
        <v>72</v>
      </c>
      <c r="B284" s="801" t="s">
        <v>73</v>
      </c>
      <c r="C284" s="801" t="s">
        <v>74</v>
      </c>
      <c r="D284" s="801" t="s">
        <v>75</v>
      </c>
      <c r="E284" s="802" t="s">
        <v>1440</v>
      </c>
      <c r="F284" s="803" t="s">
        <v>1441</v>
      </c>
    </row>
    <row r="285" spans="1:6" x14ac:dyDescent="0.25">
      <c r="A285" s="486"/>
      <c r="B285" s="354"/>
      <c r="C285" s="487"/>
      <c r="D285" s="487"/>
      <c r="E285" s="533"/>
      <c r="F285" s="854"/>
    </row>
    <row r="286" spans="1:6" ht="13" x14ac:dyDescent="0.25">
      <c r="A286" s="486"/>
      <c r="B286" s="507" t="s">
        <v>88</v>
      </c>
      <c r="C286" s="487"/>
      <c r="D286" s="487"/>
      <c r="E286" s="533"/>
      <c r="F286" s="854"/>
    </row>
    <row r="287" spans="1:6" x14ac:dyDescent="0.25">
      <c r="A287" s="486"/>
      <c r="B287" s="550"/>
      <c r="C287" s="487"/>
      <c r="D287" s="487"/>
      <c r="E287" s="533"/>
      <c r="F287" s="854"/>
    </row>
    <row r="288" spans="1:6" x14ac:dyDescent="0.25">
      <c r="A288" s="486"/>
      <c r="B288" s="550" t="s">
        <v>789</v>
      </c>
      <c r="C288" s="487"/>
      <c r="D288" s="487"/>
      <c r="E288" s="533"/>
      <c r="F288" s="854">
        <f>F66</f>
        <v>0</v>
      </c>
    </row>
    <row r="289" spans="1:6" x14ac:dyDescent="0.25">
      <c r="A289" s="486"/>
      <c r="B289" s="488"/>
      <c r="C289" s="487"/>
      <c r="D289" s="487"/>
      <c r="E289" s="533"/>
      <c r="F289" s="854"/>
    </row>
    <row r="290" spans="1:6" x14ac:dyDescent="0.25">
      <c r="A290" s="486"/>
      <c r="B290" s="550" t="s">
        <v>790</v>
      </c>
      <c r="C290" s="487"/>
      <c r="D290" s="487"/>
      <c r="E290" s="533"/>
      <c r="F290" s="854">
        <f>F98</f>
        <v>0</v>
      </c>
    </row>
    <row r="291" spans="1:6" x14ac:dyDescent="0.25">
      <c r="A291" s="486"/>
      <c r="B291" s="488"/>
      <c r="C291" s="487"/>
      <c r="D291" s="487"/>
      <c r="E291" s="533"/>
      <c r="F291" s="854"/>
    </row>
    <row r="292" spans="1:6" x14ac:dyDescent="0.25">
      <c r="A292" s="486"/>
      <c r="B292" s="550" t="s">
        <v>791</v>
      </c>
      <c r="C292" s="487"/>
      <c r="D292" s="487"/>
      <c r="E292" s="533"/>
      <c r="F292" s="854">
        <f>F149</f>
        <v>0</v>
      </c>
    </row>
    <row r="293" spans="1:6" x14ac:dyDescent="0.25">
      <c r="A293" s="486"/>
      <c r="B293" s="488"/>
      <c r="C293" s="487"/>
      <c r="D293" s="487"/>
      <c r="E293" s="533"/>
      <c r="F293" s="854"/>
    </row>
    <row r="294" spans="1:6" x14ac:dyDescent="0.25">
      <c r="A294" s="486"/>
      <c r="B294" s="550" t="s">
        <v>792</v>
      </c>
      <c r="C294" s="487"/>
      <c r="D294" s="487"/>
      <c r="E294" s="533"/>
      <c r="F294" s="854">
        <f>F196</f>
        <v>0</v>
      </c>
    </row>
    <row r="295" spans="1:6" x14ac:dyDescent="0.25">
      <c r="A295" s="486"/>
      <c r="B295" s="488"/>
      <c r="C295" s="487"/>
      <c r="D295" s="487"/>
      <c r="E295" s="533"/>
      <c r="F295" s="854"/>
    </row>
    <row r="296" spans="1:6" x14ac:dyDescent="0.25">
      <c r="A296" s="486"/>
      <c r="B296" s="550" t="s">
        <v>793</v>
      </c>
      <c r="C296" s="487"/>
      <c r="D296" s="487"/>
      <c r="E296" s="533"/>
      <c r="F296" s="854">
        <f>F242</f>
        <v>0</v>
      </c>
    </row>
    <row r="297" spans="1:6" x14ac:dyDescent="0.25">
      <c r="A297" s="486"/>
      <c r="B297" s="550"/>
      <c r="C297" s="487"/>
      <c r="D297" s="487"/>
      <c r="E297" s="533"/>
      <c r="F297" s="854"/>
    </row>
    <row r="298" spans="1:6" x14ac:dyDescent="0.25">
      <c r="A298" s="486"/>
      <c r="B298" s="550" t="s">
        <v>794</v>
      </c>
      <c r="C298" s="487"/>
      <c r="D298" s="487"/>
      <c r="E298" s="533"/>
      <c r="F298" s="854">
        <f>F281</f>
        <v>0</v>
      </c>
    </row>
    <row r="299" spans="1:6" x14ac:dyDescent="0.25">
      <c r="A299" s="486"/>
      <c r="B299" s="488"/>
      <c r="C299" s="487"/>
      <c r="D299" s="487"/>
      <c r="E299" s="533"/>
      <c r="F299" s="854"/>
    </row>
    <row r="300" spans="1:6" x14ac:dyDescent="0.25">
      <c r="A300" s="486"/>
      <c r="B300" s="550"/>
      <c r="C300" s="487"/>
      <c r="D300" s="487"/>
      <c r="E300" s="533"/>
      <c r="F300" s="854"/>
    </row>
    <row r="301" spans="1:6" x14ac:dyDescent="0.25">
      <c r="A301" s="486"/>
      <c r="B301" s="354"/>
      <c r="C301" s="487"/>
      <c r="D301" s="487"/>
      <c r="E301" s="533"/>
      <c r="F301" s="854"/>
    </row>
    <row r="302" spans="1:6" x14ac:dyDescent="0.25">
      <c r="A302" s="486"/>
      <c r="B302" s="550"/>
      <c r="C302" s="487"/>
      <c r="D302" s="487"/>
      <c r="E302" s="533"/>
      <c r="F302" s="854"/>
    </row>
    <row r="303" spans="1:6" x14ac:dyDescent="0.25">
      <c r="A303" s="486"/>
      <c r="B303" s="354"/>
      <c r="C303" s="487"/>
      <c r="D303" s="487"/>
      <c r="E303" s="533"/>
      <c r="F303" s="854"/>
    </row>
    <row r="304" spans="1:6" x14ac:dyDescent="0.25">
      <c r="A304" s="486"/>
      <c r="B304" s="550"/>
      <c r="C304" s="487"/>
      <c r="D304" s="487"/>
      <c r="E304" s="533"/>
      <c r="F304" s="854"/>
    </row>
    <row r="305" spans="1:6" x14ac:dyDescent="0.25">
      <c r="A305" s="486"/>
      <c r="B305" s="488"/>
      <c r="C305" s="487"/>
      <c r="D305" s="487"/>
      <c r="E305" s="533"/>
      <c r="F305" s="854"/>
    </row>
    <row r="306" spans="1:6" x14ac:dyDescent="0.25">
      <c r="A306" s="486"/>
      <c r="B306" s="488"/>
      <c r="C306" s="487"/>
      <c r="D306" s="487"/>
      <c r="E306" s="533"/>
      <c r="F306" s="854"/>
    </row>
    <row r="307" spans="1:6" x14ac:dyDescent="0.25">
      <c r="A307" s="486"/>
      <c r="B307" s="354"/>
      <c r="C307" s="487"/>
      <c r="D307" s="487"/>
      <c r="E307" s="533"/>
      <c r="F307" s="854"/>
    </row>
    <row r="308" spans="1:6" x14ac:dyDescent="0.25">
      <c r="A308" s="486"/>
      <c r="B308" s="354"/>
      <c r="C308" s="487"/>
      <c r="D308" s="487"/>
      <c r="E308" s="533"/>
      <c r="F308" s="854"/>
    </row>
    <row r="309" spans="1:6" x14ac:dyDescent="0.25">
      <c r="A309" s="486"/>
      <c r="B309" s="488"/>
      <c r="C309" s="487"/>
      <c r="D309" s="487"/>
      <c r="E309" s="533"/>
      <c r="F309" s="854"/>
    </row>
    <row r="310" spans="1:6" x14ac:dyDescent="0.25">
      <c r="A310" s="486"/>
      <c r="B310" s="457"/>
      <c r="C310" s="487"/>
      <c r="D310" s="487"/>
      <c r="E310" s="533"/>
      <c r="F310" s="854"/>
    </row>
    <row r="311" spans="1:6" x14ac:dyDescent="0.25">
      <c r="A311" s="486"/>
      <c r="B311" s="488"/>
      <c r="C311" s="487"/>
      <c r="D311" s="487"/>
      <c r="E311" s="533"/>
      <c r="F311" s="854"/>
    </row>
    <row r="312" spans="1:6" x14ac:dyDescent="0.25">
      <c r="A312" s="486"/>
      <c r="B312" s="488"/>
      <c r="C312" s="487"/>
      <c r="D312" s="487"/>
      <c r="E312" s="533"/>
      <c r="F312" s="854"/>
    </row>
    <row r="313" spans="1:6" x14ac:dyDescent="0.25">
      <c r="A313" s="486"/>
      <c r="B313" s="488"/>
      <c r="C313" s="487"/>
      <c r="D313" s="487"/>
      <c r="E313" s="533"/>
      <c r="F313" s="854"/>
    </row>
    <row r="314" spans="1:6" x14ac:dyDescent="0.25">
      <c r="A314" s="486"/>
      <c r="B314" s="488"/>
      <c r="C314" s="487"/>
      <c r="D314" s="487"/>
      <c r="E314" s="533"/>
      <c r="F314" s="854"/>
    </row>
    <row r="315" spans="1:6" x14ac:dyDescent="0.25">
      <c r="A315" s="486"/>
      <c r="B315" s="488"/>
      <c r="C315" s="487"/>
      <c r="D315" s="487"/>
      <c r="E315" s="533"/>
      <c r="F315" s="854"/>
    </row>
    <row r="316" spans="1:6" x14ac:dyDescent="0.25">
      <c r="A316" s="486"/>
      <c r="B316" s="488"/>
      <c r="C316" s="487"/>
      <c r="D316" s="487"/>
      <c r="E316" s="533"/>
      <c r="F316" s="854"/>
    </row>
    <row r="317" spans="1:6" x14ac:dyDescent="0.25">
      <c r="A317" s="486"/>
      <c r="B317" s="488"/>
      <c r="C317" s="487"/>
      <c r="D317" s="487"/>
      <c r="E317" s="533"/>
      <c r="F317" s="854"/>
    </row>
    <row r="318" spans="1:6" x14ac:dyDescent="0.25">
      <c r="A318" s="486"/>
      <c r="B318" s="488"/>
      <c r="C318" s="487"/>
      <c r="D318" s="487"/>
      <c r="E318" s="533"/>
      <c r="F318" s="854"/>
    </row>
    <row r="319" spans="1:6" x14ac:dyDescent="0.25">
      <c r="A319" s="486"/>
      <c r="B319" s="488"/>
      <c r="C319" s="487"/>
      <c r="D319" s="487"/>
      <c r="E319" s="533"/>
      <c r="F319" s="854"/>
    </row>
    <row r="320" spans="1:6" x14ac:dyDescent="0.25">
      <c r="A320" s="486"/>
      <c r="B320" s="488"/>
      <c r="C320" s="487"/>
      <c r="D320" s="487"/>
      <c r="E320" s="533"/>
      <c r="F320" s="854"/>
    </row>
    <row r="321" spans="1:6" x14ac:dyDescent="0.25">
      <c r="A321" s="486"/>
      <c r="B321" s="488"/>
      <c r="C321" s="487"/>
      <c r="D321" s="487"/>
      <c r="E321" s="533"/>
      <c r="F321" s="854"/>
    </row>
    <row r="322" spans="1:6" x14ac:dyDescent="0.25">
      <c r="A322" s="486"/>
      <c r="B322" s="488"/>
      <c r="C322" s="487"/>
      <c r="D322" s="487"/>
      <c r="E322" s="533"/>
      <c r="F322" s="854"/>
    </row>
    <row r="323" spans="1:6" x14ac:dyDescent="0.25">
      <c r="A323" s="486"/>
      <c r="B323" s="488"/>
      <c r="C323" s="487"/>
      <c r="D323" s="487"/>
      <c r="E323" s="533"/>
      <c r="F323" s="854"/>
    </row>
    <row r="324" spans="1:6" x14ac:dyDescent="0.25">
      <c r="A324" s="486"/>
      <c r="B324" s="488"/>
      <c r="C324" s="487"/>
      <c r="D324" s="487"/>
      <c r="E324" s="533"/>
      <c r="F324" s="854"/>
    </row>
    <row r="325" spans="1:6" x14ac:dyDescent="0.25">
      <c r="A325" s="486"/>
      <c r="B325" s="354"/>
      <c r="C325" s="487"/>
      <c r="D325" s="487"/>
      <c r="E325" s="533"/>
      <c r="F325" s="854"/>
    </row>
    <row r="326" spans="1:6" x14ac:dyDescent="0.25">
      <c r="A326" s="486"/>
      <c r="B326" s="488"/>
      <c r="C326" s="487"/>
      <c r="D326" s="487"/>
      <c r="E326" s="533"/>
      <c r="F326" s="854"/>
    </row>
    <row r="327" spans="1:6" x14ac:dyDescent="0.25">
      <c r="A327" s="486"/>
      <c r="B327" s="488"/>
      <c r="C327" s="487"/>
      <c r="D327" s="487"/>
      <c r="E327" s="533"/>
      <c r="F327" s="854"/>
    </row>
    <row r="328" spans="1:6" x14ac:dyDescent="0.25">
      <c r="A328" s="486"/>
      <c r="B328" s="488"/>
      <c r="C328" s="487"/>
      <c r="D328" s="487"/>
      <c r="E328" s="533"/>
      <c r="F328" s="854"/>
    </row>
    <row r="329" spans="1:6" x14ac:dyDescent="0.25">
      <c r="A329" s="486"/>
      <c r="B329" s="488"/>
      <c r="C329" s="487"/>
      <c r="D329" s="487"/>
      <c r="E329" s="533"/>
      <c r="F329" s="854"/>
    </row>
    <row r="330" spans="1:6" x14ac:dyDescent="0.25">
      <c r="A330" s="486"/>
      <c r="B330" s="488"/>
      <c r="C330" s="487"/>
      <c r="D330" s="487"/>
      <c r="E330" s="533"/>
      <c r="F330" s="854"/>
    </row>
    <row r="331" spans="1:6" ht="13" thickBot="1" x14ac:dyDescent="0.3">
      <c r="A331" s="466"/>
      <c r="B331" s="467"/>
      <c r="C331" s="468"/>
      <c r="D331" s="468" t="s">
        <v>89</v>
      </c>
      <c r="E331" s="469"/>
      <c r="F331" s="842">
        <f>SUM(F288:F330)</f>
        <v>0</v>
      </c>
    </row>
    <row r="332" spans="1:6" ht="13" x14ac:dyDescent="0.3">
      <c r="A332" s="15"/>
      <c r="C332" s="40"/>
      <c r="D332" s="40"/>
      <c r="E332" s="22"/>
      <c r="F332" s="864"/>
    </row>
  </sheetData>
  <mergeCells count="2">
    <mergeCell ref="A1:F1"/>
    <mergeCell ref="A2:F2"/>
  </mergeCells>
  <pageMargins left="0.75" right="0.75" top="1" bottom="1" header="0.5" footer="0.5"/>
  <pageSetup paperSize="9" scale="60" orientation="portrait" r:id="rId1"/>
  <headerFooter alignWithMargins="0">
    <oddFooter>Page &amp;P of &amp;N</oddFooter>
  </headerFooter>
  <rowBreaks count="6" manualBreakCount="6">
    <brk id="66" max="5" man="1"/>
    <brk id="98" max="16383" man="1"/>
    <brk id="149" max="5" man="1"/>
    <brk id="196" max="5" man="1"/>
    <brk id="242" max="5" man="1"/>
    <brk id="281" max="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5"/>
  <sheetViews>
    <sheetView view="pageBreakPreview" topLeftCell="A315" zoomScaleNormal="100" zoomScaleSheetLayoutView="100" workbookViewId="0">
      <selection activeCell="E235" sqref="E235:E241"/>
    </sheetView>
  </sheetViews>
  <sheetFormatPr defaultRowHeight="12.5" x14ac:dyDescent="0.25"/>
  <cols>
    <col min="1" max="1" width="8.08984375" style="5" customWidth="1"/>
    <col min="2" max="2" width="32" customWidth="1"/>
    <col min="3" max="3" width="6.453125" customWidth="1"/>
    <col min="4" max="4" width="12.36328125" customWidth="1"/>
    <col min="5" max="5" width="12.90625" style="7" customWidth="1"/>
    <col min="6" max="6" width="18.36328125" style="31" customWidth="1"/>
  </cols>
  <sheetData>
    <row r="1" spans="1:9" x14ac:dyDescent="0.25">
      <c r="A1" s="1144" t="s">
        <v>289</v>
      </c>
      <c r="B1" s="1144"/>
      <c r="C1" s="1144"/>
      <c r="D1" s="1144"/>
      <c r="E1" s="1144"/>
      <c r="F1" s="1144"/>
    </row>
    <row r="2" spans="1:9" x14ac:dyDescent="0.25">
      <c r="A2" s="1144" t="s">
        <v>972</v>
      </c>
      <c r="B2" s="1144"/>
      <c r="C2" s="1144"/>
      <c r="D2" s="1144"/>
      <c r="E2" s="1144"/>
      <c r="F2" s="1144"/>
    </row>
    <row r="3" spans="1:9" ht="13" x14ac:dyDescent="0.3">
      <c r="A3" s="444" t="s">
        <v>1721</v>
      </c>
      <c r="B3" s="445"/>
      <c r="C3" s="448"/>
      <c r="D3" s="448"/>
      <c r="E3" s="449"/>
      <c r="F3" s="450"/>
    </row>
    <row r="4" spans="1:9" ht="13" x14ac:dyDescent="0.3">
      <c r="A4" s="444"/>
      <c r="B4" s="445"/>
      <c r="C4" s="448"/>
      <c r="D4" s="448"/>
      <c r="E4" s="449"/>
      <c r="F4" s="450"/>
    </row>
    <row r="5" spans="1:9" ht="13" x14ac:dyDescent="0.3">
      <c r="A5" s="444" t="s">
        <v>1720</v>
      </c>
      <c r="B5" s="445"/>
      <c r="C5" s="448"/>
      <c r="D5" s="448"/>
      <c r="E5" s="449"/>
      <c r="F5" s="450"/>
    </row>
    <row r="6" spans="1:9" ht="13" thickBot="1" x14ac:dyDescent="0.3">
      <c r="A6" s="492"/>
      <c r="B6" s="445"/>
      <c r="C6" s="448"/>
      <c r="D6" s="448"/>
      <c r="E6" s="449"/>
      <c r="F6" s="450"/>
    </row>
    <row r="7" spans="1:9" ht="26.5" thickBot="1" x14ac:dyDescent="0.3">
      <c r="A7" s="800" t="s">
        <v>72</v>
      </c>
      <c r="B7" s="801" t="s">
        <v>73</v>
      </c>
      <c r="C7" s="801" t="s">
        <v>74</v>
      </c>
      <c r="D7" s="801" t="s">
        <v>75</v>
      </c>
      <c r="E7" s="821" t="s">
        <v>1446</v>
      </c>
      <c r="F7" s="822" t="s">
        <v>1443</v>
      </c>
    </row>
    <row r="8" spans="1:9" x14ac:dyDescent="0.25">
      <c r="A8" s="453"/>
      <c r="B8" s="454"/>
      <c r="C8" s="454"/>
      <c r="D8" s="454"/>
      <c r="E8" s="455"/>
      <c r="F8" s="456"/>
    </row>
    <row r="9" spans="1:9" ht="13" x14ac:dyDescent="0.25">
      <c r="A9" s="453"/>
      <c r="B9" s="295" t="s">
        <v>92</v>
      </c>
      <c r="C9" s="454"/>
      <c r="D9" s="454"/>
      <c r="E9" s="455"/>
      <c r="F9" s="456"/>
    </row>
    <row r="10" spans="1:9" ht="37.5" x14ac:dyDescent="0.25">
      <c r="A10" s="453"/>
      <c r="B10" s="457" t="s">
        <v>1777</v>
      </c>
      <c r="C10" s="454"/>
      <c r="D10" s="454"/>
      <c r="E10" s="455"/>
      <c r="F10" s="456"/>
    </row>
    <row r="11" spans="1:9" x14ac:dyDescent="0.25">
      <c r="A11" s="453"/>
      <c r="B11" s="454"/>
      <c r="C11" s="454"/>
      <c r="D11" s="454"/>
      <c r="E11" s="455"/>
      <c r="F11" s="456"/>
    </row>
    <row r="12" spans="1:9" s="10" customFormat="1" ht="26" x14ac:dyDescent="0.25">
      <c r="A12" s="453"/>
      <c r="B12" s="295" t="s">
        <v>112</v>
      </c>
      <c r="C12" s="488"/>
      <c r="D12" s="487"/>
      <c r="E12" s="805"/>
      <c r="F12" s="456"/>
    </row>
    <row r="13" spans="1:9" s="10" customFormat="1" x14ac:dyDescent="0.25">
      <c r="A13" s="453"/>
      <c r="B13" s="454"/>
      <c r="C13" s="488"/>
      <c r="D13" s="487"/>
      <c r="E13" s="805"/>
      <c r="F13" s="456"/>
    </row>
    <row r="14" spans="1:9" s="10" customFormat="1" ht="13" x14ac:dyDescent="0.25">
      <c r="A14" s="453"/>
      <c r="B14" s="369" t="s">
        <v>84</v>
      </c>
      <c r="C14" s="488"/>
      <c r="D14" s="487"/>
      <c r="E14" s="805"/>
      <c r="F14" s="456"/>
    </row>
    <row r="15" spans="1:9" x14ac:dyDescent="0.25">
      <c r="A15" s="486"/>
      <c r="B15" s="354"/>
      <c r="C15" s="487"/>
      <c r="D15" s="464"/>
      <c r="E15" s="464"/>
      <c r="F15" s="840"/>
      <c r="H15" s="878"/>
      <c r="I15" s="878"/>
    </row>
    <row r="16" spans="1:9" x14ac:dyDescent="0.25">
      <c r="A16" s="486" t="s">
        <v>69</v>
      </c>
      <c r="B16" s="488" t="s">
        <v>84</v>
      </c>
      <c r="C16" s="458" t="s">
        <v>141</v>
      </c>
      <c r="D16" s="1052">
        <v>0.3</v>
      </c>
      <c r="E16" s="518"/>
      <c r="F16" s="840">
        <f>D16*E16</f>
        <v>0</v>
      </c>
      <c r="H16" s="878"/>
      <c r="I16" s="878"/>
    </row>
    <row r="17" spans="1:9" x14ac:dyDescent="0.25">
      <c r="A17" s="453"/>
      <c r="B17" s="454"/>
      <c r="C17" s="458"/>
      <c r="D17" s="458"/>
      <c r="E17" s="464"/>
      <c r="F17" s="456"/>
    </row>
    <row r="18" spans="1:9" ht="13" x14ac:dyDescent="0.25">
      <c r="A18" s="453"/>
      <c r="B18" s="295" t="s">
        <v>117</v>
      </c>
      <c r="C18" s="458"/>
      <c r="D18" s="458"/>
      <c r="E18" s="464"/>
      <c r="F18" s="456"/>
    </row>
    <row r="19" spans="1:9" x14ac:dyDescent="0.25">
      <c r="A19" s="453"/>
      <c r="B19" s="454"/>
      <c r="C19" s="458"/>
      <c r="D19" s="458"/>
      <c r="E19" s="464"/>
      <c r="F19" s="456"/>
    </row>
    <row r="20" spans="1:9" ht="50" x14ac:dyDescent="0.25">
      <c r="A20" s="453" t="s">
        <v>168</v>
      </c>
      <c r="B20" s="463" t="s">
        <v>23</v>
      </c>
      <c r="C20" s="458" t="s">
        <v>87</v>
      </c>
      <c r="D20" s="458">
        <v>7.2</v>
      </c>
      <c r="E20" s="461"/>
      <c r="F20" s="456">
        <f>D20*E20</f>
        <v>0</v>
      </c>
    </row>
    <row r="21" spans="1:9" x14ac:dyDescent="0.25">
      <c r="A21" s="453"/>
      <c r="B21" s="304"/>
      <c r="C21" s="458"/>
      <c r="D21" s="458"/>
      <c r="E21" s="464"/>
      <c r="F21" s="456">
        <f>D21*E21</f>
        <v>0</v>
      </c>
    </row>
    <row r="22" spans="1:9" x14ac:dyDescent="0.25">
      <c r="A22" s="453"/>
      <c r="B22" s="454"/>
      <c r="C22" s="458"/>
      <c r="D22" s="458"/>
      <c r="E22" s="464"/>
      <c r="F22" s="456">
        <f>D22*E22</f>
        <v>0</v>
      </c>
    </row>
    <row r="23" spans="1:9" ht="37.5" x14ac:dyDescent="0.25">
      <c r="A23" s="453" t="s">
        <v>169</v>
      </c>
      <c r="B23" s="463" t="s">
        <v>144</v>
      </c>
      <c r="C23" s="458" t="s">
        <v>87</v>
      </c>
      <c r="D23" s="458">
        <v>10.8</v>
      </c>
      <c r="E23" s="461"/>
      <c r="F23" s="456">
        <f>D23*E23</f>
        <v>0</v>
      </c>
    </row>
    <row r="24" spans="1:9" x14ac:dyDescent="0.25">
      <c r="A24" s="453"/>
      <c r="B24" s="454"/>
      <c r="C24" s="458"/>
      <c r="D24" s="458"/>
      <c r="E24" s="461"/>
      <c r="F24" s="456"/>
    </row>
    <row r="25" spans="1:9" ht="13" x14ac:dyDescent="0.25">
      <c r="A25" s="453"/>
      <c r="B25" s="295" t="s">
        <v>120</v>
      </c>
      <c r="C25" s="458"/>
      <c r="D25" s="458"/>
      <c r="E25" s="461"/>
      <c r="F25" s="456"/>
    </row>
    <row r="26" spans="1:9" x14ac:dyDescent="0.25">
      <c r="A26" s="453"/>
      <c r="B26" s="454"/>
      <c r="C26" s="458"/>
      <c r="D26" s="458"/>
      <c r="E26" s="461"/>
      <c r="F26" s="456"/>
    </row>
    <row r="27" spans="1:9" ht="37.5" x14ac:dyDescent="0.25">
      <c r="A27" s="453" t="s">
        <v>122</v>
      </c>
      <c r="B27" s="463" t="s">
        <v>121</v>
      </c>
      <c r="C27" s="458" t="s">
        <v>87</v>
      </c>
      <c r="D27" s="458">
        <f>D20+D23</f>
        <v>18</v>
      </c>
      <c r="E27" s="461"/>
      <c r="F27" s="456">
        <f>D27*E27</f>
        <v>0</v>
      </c>
    </row>
    <row r="28" spans="1:9" x14ac:dyDescent="0.25">
      <c r="A28" s="453"/>
      <c r="B28" s="463"/>
      <c r="C28" s="458"/>
      <c r="D28" s="458"/>
      <c r="E28" s="461"/>
      <c r="F28" s="840"/>
    </row>
    <row r="29" spans="1:9" s="10" customFormat="1" ht="13" x14ac:dyDescent="0.25">
      <c r="A29" s="453"/>
      <c r="B29" s="295" t="s">
        <v>28</v>
      </c>
      <c r="C29" s="487"/>
      <c r="D29" s="513"/>
      <c r="E29" s="539"/>
      <c r="F29" s="462"/>
      <c r="I29" s="18"/>
    </row>
    <row r="30" spans="1:9" s="10" customFormat="1" x14ac:dyDescent="0.25">
      <c r="A30" s="453"/>
      <c r="B30" s="454"/>
      <c r="C30" s="487"/>
      <c r="D30" s="513"/>
      <c r="E30" s="539"/>
      <c r="F30" s="462"/>
      <c r="I30" s="19"/>
    </row>
    <row r="31" spans="1:9" s="10" customFormat="1" ht="25" x14ac:dyDescent="0.25">
      <c r="A31" s="453" t="s">
        <v>24</v>
      </c>
      <c r="B31" s="463" t="s">
        <v>25</v>
      </c>
      <c r="C31" s="487" t="s">
        <v>432</v>
      </c>
      <c r="D31" s="513">
        <v>3000</v>
      </c>
      <c r="E31" s="539"/>
      <c r="F31" s="462">
        <f t="shared" ref="F31" si="0">D31*E31</f>
        <v>0</v>
      </c>
    </row>
    <row r="32" spans="1:9" s="10" customFormat="1" x14ac:dyDescent="0.25">
      <c r="A32" s="453"/>
      <c r="B32" s="454"/>
      <c r="C32" s="488"/>
      <c r="D32" s="513"/>
      <c r="E32" s="539"/>
      <c r="F32" s="462"/>
    </row>
    <row r="33" spans="1:6" x14ac:dyDescent="0.25">
      <c r="A33" s="453"/>
      <c r="B33" s="454"/>
      <c r="C33" s="458"/>
      <c r="D33" s="458"/>
      <c r="E33" s="461"/>
      <c r="F33" s="456"/>
    </row>
    <row r="34" spans="1:6" ht="13" x14ac:dyDescent="0.25">
      <c r="A34" s="329"/>
      <c r="B34" s="330" t="s">
        <v>37</v>
      </c>
      <c r="C34" s="458"/>
      <c r="D34" s="458"/>
      <c r="E34" s="461"/>
      <c r="F34" s="456"/>
    </row>
    <row r="35" spans="1:6" ht="13" x14ac:dyDescent="0.25">
      <c r="A35" s="329"/>
      <c r="B35" s="330"/>
      <c r="C35" s="458"/>
      <c r="D35" s="458"/>
      <c r="E35" s="461"/>
      <c r="F35" s="456"/>
    </row>
    <row r="36" spans="1:6" ht="13" x14ac:dyDescent="0.25">
      <c r="A36" s="503"/>
      <c r="B36" s="355" t="s">
        <v>77</v>
      </c>
      <c r="C36" s="458"/>
      <c r="D36" s="458"/>
      <c r="E36" s="461"/>
      <c r="F36" s="456"/>
    </row>
    <row r="37" spans="1:6" x14ac:dyDescent="0.25">
      <c r="A37" s="503"/>
      <c r="B37" s="490"/>
      <c r="C37" s="458"/>
      <c r="D37" s="458"/>
      <c r="E37" s="461"/>
      <c r="F37" s="456"/>
    </row>
    <row r="38" spans="1:6" ht="13" x14ac:dyDescent="0.25">
      <c r="A38" s="503"/>
      <c r="B38" s="509" t="s">
        <v>43</v>
      </c>
      <c r="C38" s="458"/>
      <c r="D38" s="458"/>
      <c r="E38" s="461"/>
      <c r="F38" s="456"/>
    </row>
    <row r="39" spans="1:6" ht="13" x14ac:dyDescent="0.25">
      <c r="A39" s="453"/>
      <c r="B39" s="311"/>
      <c r="C39" s="458"/>
      <c r="D39" s="458"/>
      <c r="E39" s="461"/>
      <c r="F39" s="456"/>
    </row>
    <row r="40" spans="1:6" ht="13" x14ac:dyDescent="0.25">
      <c r="A40" s="453"/>
      <c r="B40" s="311" t="s">
        <v>123</v>
      </c>
      <c r="C40" s="458"/>
      <c r="D40" s="458"/>
      <c r="E40" s="461"/>
      <c r="F40" s="456"/>
    </row>
    <row r="41" spans="1:6" ht="50" x14ac:dyDescent="0.25">
      <c r="A41" s="453"/>
      <c r="B41" s="304" t="s">
        <v>124</v>
      </c>
      <c r="C41" s="458"/>
      <c r="D41" s="458"/>
      <c r="E41" s="461"/>
      <c r="F41" s="456"/>
    </row>
    <row r="42" spans="1:6" ht="13" x14ac:dyDescent="0.25">
      <c r="A42" s="453"/>
      <c r="B42" s="311"/>
      <c r="C42" s="458"/>
      <c r="D42" s="458"/>
      <c r="E42" s="461"/>
      <c r="F42" s="456"/>
    </row>
    <row r="43" spans="1:6" ht="14.5" x14ac:dyDescent="0.25">
      <c r="A43" s="453" t="s">
        <v>44</v>
      </c>
      <c r="B43" s="463" t="s">
        <v>45</v>
      </c>
      <c r="C43" s="458" t="s">
        <v>1070</v>
      </c>
      <c r="D43" s="501">
        <f>D27/2*0.05</f>
        <v>0.45</v>
      </c>
      <c r="E43" s="461"/>
      <c r="F43" s="456">
        <f>D43*E43</f>
        <v>0</v>
      </c>
    </row>
    <row r="44" spans="1:6" ht="13" x14ac:dyDescent="0.25">
      <c r="A44" s="453"/>
      <c r="B44" s="311"/>
      <c r="C44" s="458"/>
      <c r="D44" s="501"/>
      <c r="E44" s="461"/>
      <c r="F44" s="456"/>
    </row>
    <row r="45" spans="1:6" ht="13" x14ac:dyDescent="0.25">
      <c r="A45" s="453"/>
      <c r="B45" s="311" t="s">
        <v>46</v>
      </c>
      <c r="C45" s="458"/>
      <c r="D45" s="501"/>
      <c r="E45" s="461"/>
      <c r="F45" s="456"/>
    </row>
    <row r="46" spans="1:6" ht="13" x14ac:dyDescent="0.25">
      <c r="A46" s="453"/>
      <c r="B46" s="311"/>
      <c r="C46" s="458"/>
      <c r="D46" s="501"/>
      <c r="E46" s="461"/>
      <c r="F46" s="456"/>
    </row>
    <row r="47" spans="1:6" ht="50" x14ac:dyDescent="0.25">
      <c r="A47" s="453"/>
      <c r="B47" s="304" t="s">
        <v>1616</v>
      </c>
      <c r="C47" s="458"/>
      <c r="D47" s="501"/>
      <c r="E47" s="461"/>
      <c r="F47" s="456"/>
    </row>
    <row r="48" spans="1:6" x14ac:dyDescent="0.25">
      <c r="A48" s="453"/>
      <c r="B48" s="463"/>
      <c r="C48" s="458"/>
      <c r="D48" s="501"/>
      <c r="E48" s="461"/>
      <c r="F48" s="456"/>
    </row>
    <row r="49" spans="1:6" ht="14.5" x14ac:dyDescent="0.25">
      <c r="A49" s="453" t="s">
        <v>47</v>
      </c>
      <c r="B49" s="463" t="s">
        <v>125</v>
      </c>
      <c r="C49" s="458" t="s">
        <v>1070</v>
      </c>
      <c r="D49" s="501">
        <f>D43/0.05*1.95</f>
        <v>17.55</v>
      </c>
      <c r="E49" s="461"/>
      <c r="F49" s="456">
        <f>D49*E49</f>
        <v>0</v>
      </c>
    </row>
    <row r="50" spans="1:6" x14ac:dyDescent="0.25">
      <c r="A50" s="453"/>
      <c r="B50" s="463"/>
      <c r="C50" s="454"/>
      <c r="D50" s="458"/>
      <c r="E50" s="473"/>
      <c r="F50" s="456"/>
    </row>
    <row r="51" spans="1:6" x14ac:dyDescent="0.25">
      <c r="A51" s="510"/>
      <c r="B51" s="488"/>
      <c r="C51" s="487"/>
      <c r="D51" s="487"/>
      <c r="E51" s="511"/>
      <c r="F51" s="512"/>
    </row>
    <row r="52" spans="1:6" s="1" customFormat="1" ht="13" thickBot="1" x14ac:dyDescent="0.3">
      <c r="A52" s="466"/>
      <c r="B52" s="467"/>
      <c r="C52" s="468"/>
      <c r="D52" s="468" t="s">
        <v>119</v>
      </c>
      <c r="E52" s="469"/>
      <c r="F52" s="470">
        <f>SUM(F12:F51)</f>
        <v>0</v>
      </c>
    </row>
    <row r="53" spans="1:6" s="1" customFormat="1" x14ac:dyDescent="0.25">
      <c r="A53" s="474"/>
      <c r="B53" s="445"/>
      <c r="C53" s="448"/>
      <c r="D53" s="448"/>
      <c r="E53" s="475"/>
      <c r="F53" s="476"/>
    </row>
    <row r="54" spans="1:6" ht="13" thickBot="1" x14ac:dyDescent="0.3">
      <c r="A54" s="492"/>
      <c r="B54" s="445"/>
      <c r="C54" s="448"/>
      <c r="D54" s="448"/>
      <c r="E54" s="449"/>
      <c r="F54" s="504"/>
    </row>
    <row r="55" spans="1:6" ht="26.5" thickBot="1" x14ac:dyDescent="0.3">
      <c r="A55" s="800" t="s">
        <v>72</v>
      </c>
      <c r="B55" s="801" t="s">
        <v>73</v>
      </c>
      <c r="C55" s="801" t="s">
        <v>74</v>
      </c>
      <c r="D55" s="801" t="s">
        <v>75</v>
      </c>
      <c r="E55" s="821" t="s">
        <v>1446</v>
      </c>
      <c r="F55" s="822" t="s">
        <v>1443</v>
      </c>
    </row>
    <row r="56" spans="1:6" ht="13" x14ac:dyDescent="0.3">
      <c r="A56" s="306"/>
      <c r="B56" s="307"/>
      <c r="C56" s="307"/>
      <c r="D56" s="307"/>
      <c r="E56" s="499"/>
      <c r="F56" s="500"/>
    </row>
    <row r="57" spans="1:6" ht="13" x14ac:dyDescent="0.25">
      <c r="A57" s="453"/>
      <c r="B57" s="311" t="s">
        <v>126</v>
      </c>
      <c r="C57" s="458"/>
      <c r="D57" s="458"/>
      <c r="E57" s="513"/>
      <c r="F57" s="456"/>
    </row>
    <row r="58" spans="1:6" x14ac:dyDescent="0.25">
      <c r="A58" s="453"/>
      <c r="B58" s="304"/>
      <c r="C58" s="458"/>
      <c r="D58" s="458"/>
      <c r="E58" s="513"/>
      <c r="F58" s="456"/>
    </row>
    <row r="59" spans="1:6" ht="13" x14ac:dyDescent="0.25">
      <c r="A59" s="453"/>
      <c r="B59" s="311" t="s">
        <v>127</v>
      </c>
      <c r="C59" s="458"/>
      <c r="D59" s="458"/>
      <c r="E59" s="464"/>
      <c r="F59" s="456"/>
    </row>
    <row r="60" spans="1:6" x14ac:dyDescent="0.25">
      <c r="A60" s="453"/>
      <c r="B60" s="454"/>
      <c r="C60" s="458"/>
      <c r="D60" s="458"/>
      <c r="E60" s="464"/>
      <c r="F60" s="456"/>
    </row>
    <row r="61" spans="1:6" ht="25" x14ac:dyDescent="0.25">
      <c r="A61" s="453"/>
      <c r="B61" s="304" t="s">
        <v>131</v>
      </c>
      <c r="C61" s="458"/>
      <c r="D61" s="458"/>
      <c r="E61" s="464"/>
      <c r="F61" s="456"/>
    </row>
    <row r="62" spans="1:6" x14ac:dyDescent="0.25">
      <c r="A62" s="453"/>
      <c r="B62" s="304"/>
      <c r="C62" s="458"/>
      <c r="D62" s="458"/>
      <c r="E62" s="464"/>
      <c r="F62" s="456"/>
    </row>
    <row r="63" spans="1:6" ht="14.5" x14ac:dyDescent="0.25">
      <c r="A63" s="453" t="s">
        <v>78</v>
      </c>
      <c r="B63" s="454" t="s">
        <v>681</v>
      </c>
      <c r="C63" s="458" t="s">
        <v>1070</v>
      </c>
      <c r="D63" s="501">
        <f>D43</f>
        <v>0.45</v>
      </c>
      <c r="E63" s="461"/>
      <c r="F63" s="456">
        <f>D63*E63</f>
        <v>0</v>
      </c>
    </row>
    <row r="64" spans="1:6" x14ac:dyDescent="0.25">
      <c r="A64" s="453"/>
      <c r="B64" s="454"/>
      <c r="C64" s="458"/>
      <c r="D64" s="501"/>
      <c r="E64" s="461"/>
      <c r="F64" s="456"/>
    </row>
    <row r="65" spans="1:6" ht="13" x14ac:dyDescent="0.25">
      <c r="A65" s="453"/>
      <c r="B65" s="311" t="s">
        <v>129</v>
      </c>
      <c r="C65" s="458"/>
      <c r="D65" s="501"/>
      <c r="E65" s="461"/>
      <c r="F65" s="456"/>
    </row>
    <row r="66" spans="1:6" ht="13" x14ac:dyDescent="0.25">
      <c r="A66" s="453"/>
      <c r="B66" s="295"/>
      <c r="C66" s="458"/>
      <c r="D66" s="501"/>
      <c r="E66" s="461"/>
      <c r="F66" s="456"/>
    </row>
    <row r="67" spans="1:6" ht="37.5" x14ac:dyDescent="0.25">
      <c r="A67" s="453"/>
      <c r="B67" s="304" t="s">
        <v>1157</v>
      </c>
      <c r="C67" s="458"/>
      <c r="D67" s="501"/>
      <c r="E67" s="461"/>
      <c r="F67" s="456"/>
    </row>
    <row r="68" spans="1:6" x14ac:dyDescent="0.25">
      <c r="A68" s="453"/>
      <c r="B68" s="454"/>
      <c r="C68" s="458"/>
      <c r="D68" s="501"/>
      <c r="E68" s="461"/>
      <c r="F68" s="456"/>
    </row>
    <row r="69" spans="1:6" ht="14.5" x14ac:dyDescent="0.25">
      <c r="A69" s="453" t="s">
        <v>48</v>
      </c>
      <c r="B69" s="454" t="s">
        <v>656</v>
      </c>
      <c r="C69" s="458" t="s">
        <v>1070</v>
      </c>
      <c r="D69" s="501">
        <f>D49</f>
        <v>17.55</v>
      </c>
      <c r="E69" s="461"/>
      <c r="F69" s="456">
        <f>D69*E69</f>
        <v>0</v>
      </c>
    </row>
    <row r="70" spans="1:6" x14ac:dyDescent="0.25">
      <c r="A70" s="453"/>
      <c r="B70" s="502"/>
      <c r="C70" s="458"/>
      <c r="D70" s="501"/>
      <c r="E70" s="461"/>
      <c r="F70" s="456"/>
    </row>
    <row r="71" spans="1:6" ht="13" x14ac:dyDescent="0.25">
      <c r="A71" s="453"/>
      <c r="B71" s="311" t="s">
        <v>132</v>
      </c>
      <c r="C71" s="458"/>
      <c r="D71" s="458"/>
      <c r="E71" s="461"/>
      <c r="F71" s="456"/>
    </row>
    <row r="72" spans="1:6" ht="13" x14ac:dyDescent="0.25">
      <c r="A72" s="453"/>
      <c r="B72" s="311"/>
      <c r="C72" s="458"/>
      <c r="D72" s="458"/>
      <c r="E72" s="461"/>
      <c r="F72" s="456"/>
    </row>
    <row r="73" spans="1:6" ht="13" x14ac:dyDescent="0.25">
      <c r="A73" s="453"/>
      <c r="B73" s="311" t="s">
        <v>51</v>
      </c>
      <c r="C73" s="458"/>
      <c r="D73" s="458"/>
      <c r="E73" s="461"/>
      <c r="F73" s="456"/>
    </row>
    <row r="74" spans="1:6" ht="13" x14ac:dyDescent="0.25">
      <c r="A74" s="453"/>
      <c r="B74" s="311"/>
      <c r="C74" s="458"/>
      <c r="D74" s="458"/>
      <c r="E74" s="461"/>
      <c r="F74" s="456"/>
    </row>
    <row r="75" spans="1:6" ht="25" x14ac:dyDescent="0.25">
      <c r="A75" s="453"/>
      <c r="B75" s="304" t="s">
        <v>53</v>
      </c>
      <c r="C75" s="458"/>
      <c r="D75" s="460"/>
      <c r="E75" s="461"/>
      <c r="F75" s="456"/>
    </row>
    <row r="76" spans="1:6" x14ac:dyDescent="0.25">
      <c r="A76" s="453"/>
      <c r="B76" s="463"/>
      <c r="C76" s="458"/>
      <c r="D76" s="460"/>
      <c r="E76" s="461"/>
      <c r="F76" s="456"/>
    </row>
    <row r="77" spans="1:6" x14ac:dyDescent="0.25">
      <c r="A77" s="453" t="s">
        <v>55</v>
      </c>
      <c r="B77" s="463" t="s">
        <v>18</v>
      </c>
      <c r="C77" s="458" t="s">
        <v>79</v>
      </c>
      <c r="D77" s="460">
        <v>48</v>
      </c>
      <c r="E77" s="461"/>
      <c r="F77" s="456">
        <f>D77*E77</f>
        <v>0</v>
      </c>
    </row>
    <row r="78" spans="1:6" x14ac:dyDescent="0.25">
      <c r="A78" s="453"/>
      <c r="B78" s="454"/>
      <c r="C78" s="454"/>
      <c r="D78" s="454"/>
      <c r="E78" s="461"/>
      <c r="F78" s="456"/>
    </row>
    <row r="79" spans="1:6" ht="13" x14ac:dyDescent="0.25">
      <c r="A79" s="453"/>
      <c r="B79" s="311" t="s">
        <v>133</v>
      </c>
      <c r="C79" s="458"/>
      <c r="D79" s="458"/>
      <c r="E79" s="461"/>
      <c r="F79" s="456"/>
    </row>
    <row r="80" spans="1:6" x14ac:dyDescent="0.25">
      <c r="A80" s="453"/>
      <c r="B80" s="454"/>
      <c r="C80" s="458"/>
      <c r="D80" s="458"/>
      <c r="E80" s="461"/>
      <c r="F80" s="456"/>
    </row>
    <row r="81" spans="1:6" ht="13" x14ac:dyDescent="0.25">
      <c r="A81" s="453"/>
      <c r="B81" s="311" t="s">
        <v>56</v>
      </c>
      <c r="C81" s="458"/>
      <c r="D81" s="458"/>
      <c r="E81" s="461"/>
      <c r="F81" s="456"/>
    </row>
    <row r="82" spans="1:6" x14ac:dyDescent="0.25">
      <c r="A82" s="453"/>
      <c r="B82" s="454"/>
      <c r="C82" s="458"/>
      <c r="D82" s="458"/>
      <c r="E82" s="461"/>
      <c r="F82" s="456"/>
    </row>
    <row r="83" spans="1:6" ht="25" x14ac:dyDescent="0.25">
      <c r="A83" s="453"/>
      <c r="B83" s="304" t="s">
        <v>57</v>
      </c>
      <c r="C83" s="458"/>
      <c r="D83" s="458"/>
      <c r="E83" s="461"/>
      <c r="F83" s="456"/>
    </row>
    <row r="84" spans="1:6" x14ac:dyDescent="0.25">
      <c r="A84" s="453"/>
      <c r="B84" s="454"/>
      <c r="C84" s="458"/>
      <c r="D84" s="458"/>
      <c r="E84" s="461"/>
      <c r="F84" s="456"/>
    </row>
    <row r="85" spans="1:6" x14ac:dyDescent="0.25">
      <c r="A85" s="453" t="s">
        <v>80</v>
      </c>
      <c r="B85" s="454" t="s">
        <v>198</v>
      </c>
      <c r="C85" s="458" t="s">
        <v>68</v>
      </c>
      <c r="D85" s="501">
        <v>0.5</v>
      </c>
      <c r="E85" s="461"/>
      <c r="F85" s="456">
        <f>D85*E85</f>
        <v>0</v>
      </c>
    </row>
    <row r="86" spans="1:6" x14ac:dyDescent="0.25">
      <c r="A86" s="453"/>
      <c r="B86" s="490"/>
      <c r="C86" s="458"/>
      <c r="D86" s="460"/>
      <c r="E86" s="464"/>
      <c r="F86" s="478"/>
    </row>
    <row r="87" spans="1:6" x14ac:dyDescent="0.25">
      <c r="A87" s="453"/>
      <c r="B87" s="490"/>
      <c r="C87" s="458"/>
      <c r="D87" s="460"/>
      <c r="E87" s="464"/>
      <c r="F87" s="478"/>
    </row>
    <row r="88" spans="1:6" x14ac:dyDescent="0.25">
      <c r="A88" s="453"/>
      <c r="B88" s="490"/>
      <c r="C88" s="458"/>
      <c r="D88" s="460"/>
      <c r="E88" s="464"/>
      <c r="F88" s="478"/>
    </row>
    <row r="89" spans="1:6" x14ac:dyDescent="0.25">
      <c r="A89" s="453"/>
      <c r="B89" s="490"/>
      <c r="C89" s="458"/>
      <c r="D89" s="460"/>
      <c r="E89" s="464"/>
      <c r="F89" s="478"/>
    </row>
    <row r="90" spans="1:6" x14ac:dyDescent="0.25">
      <c r="A90" s="453"/>
      <c r="B90" s="490"/>
      <c r="C90" s="458"/>
      <c r="D90" s="460"/>
      <c r="E90" s="464"/>
      <c r="F90" s="478"/>
    </row>
    <row r="91" spans="1:6" x14ac:dyDescent="0.25">
      <c r="A91" s="453"/>
      <c r="B91" s="490"/>
      <c r="C91" s="458"/>
      <c r="D91" s="460"/>
      <c r="E91" s="464"/>
      <c r="F91" s="478"/>
    </row>
    <row r="92" spans="1:6" x14ac:dyDescent="0.25">
      <c r="A92" s="453"/>
      <c r="B92" s="490"/>
      <c r="C92" s="458"/>
      <c r="D92" s="460"/>
      <c r="E92" s="464"/>
      <c r="F92" s="478"/>
    </row>
    <row r="93" spans="1:6" x14ac:dyDescent="0.25">
      <c r="A93" s="453"/>
      <c r="B93" s="490"/>
      <c r="C93" s="458"/>
      <c r="D93" s="460"/>
      <c r="E93" s="464"/>
      <c r="F93" s="478"/>
    </row>
    <row r="94" spans="1:6" x14ac:dyDescent="0.25">
      <c r="A94" s="453"/>
      <c r="B94" s="490"/>
      <c r="C94" s="458"/>
      <c r="D94" s="460"/>
      <c r="E94" s="464"/>
      <c r="F94" s="478"/>
    </row>
    <row r="95" spans="1:6" x14ac:dyDescent="0.25">
      <c r="A95" s="453"/>
      <c r="B95" s="490"/>
      <c r="C95" s="458"/>
      <c r="D95" s="460"/>
      <c r="E95" s="464"/>
      <c r="F95" s="478"/>
    </row>
    <row r="96" spans="1:6" ht="13" x14ac:dyDescent="0.25">
      <c r="A96" s="453"/>
      <c r="B96" s="311"/>
      <c r="C96" s="458"/>
      <c r="D96" s="460"/>
      <c r="E96" s="473"/>
      <c r="F96" s="456"/>
    </row>
    <row r="97" spans="1:6" x14ac:dyDescent="0.25">
      <c r="A97" s="510"/>
      <c r="B97" s="488"/>
      <c r="C97" s="487"/>
      <c r="D97" s="487"/>
      <c r="E97" s="511"/>
      <c r="F97" s="512"/>
    </row>
    <row r="98" spans="1:6" ht="13" thickBot="1" x14ac:dyDescent="0.3">
      <c r="A98" s="466"/>
      <c r="B98" s="467"/>
      <c r="C98" s="468"/>
      <c r="D98" s="468" t="s">
        <v>119</v>
      </c>
      <c r="E98" s="469"/>
      <c r="F98" s="470">
        <f>SUM(F63:F97)</f>
        <v>0</v>
      </c>
    </row>
    <row r="99" spans="1:6" x14ac:dyDescent="0.25">
      <c r="A99" s="492"/>
      <c r="B99" s="445"/>
      <c r="C99" s="448"/>
      <c r="D99" s="448"/>
      <c r="E99" s="449"/>
      <c r="F99" s="504"/>
    </row>
    <row r="100" spans="1:6" ht="13" thickBot="1" x14ac:dyDescent="0.3">
      <c r="A100" s="451"/>
      <c r="B100" s="451"/>
      <c r="C100" s="451"/>
      <c r="D100" s="451"/>
      <c r="E100" s="471"/>
      <c r="F100" s="472"/>
    </row>
    <row r="101" spans="1:6" ht="26.5" thickBot="1" x14ac:dyDescent="0.3">
      <c r="A101" s="800" t="s">
        <v>72</v>
      </c>
      <c r="B101" s="801" t="s">
        <v>73</v>
      </c>
      <c r="C101" s="801" t="s">
        <v>74</v>
      </c>
      <c r="D101" s="801" t="s">
        <v>75</v>
      </c>
      <c r="E101" s="821" t="s">
        <v>1446</v>
      </c>
      <c r="F101" s="822" t="s">
        <v>1443</v>
      </c>
    </row>
    <row r="102" spans="1:6" x14ac:dyDescent="0.25">
      <c r="A102" s="453"/>
      <c r="B102" s="454"/>
      <c r="C102" s="454"/>
      <c r="D102" s="454"/>
      <c r="E102" s="455"/>
      <c r="F102" s="456"/>
    </row>
    <row r="103" spans="1:6" ht="13" x14ac:dyDescent="0.25">
      <c r="A103" s="453"/>
      <c r="B103" s="311" t="s">
        <v>101</v>
      </c>
      <c r="C103" s="458"/>
      <c r="D103" s="458"/>
      <c r="E103" s="464"/>
      <c r="F103" s="456"/>
    </row>
    <row r="104" spans="1:6" ht="13" x14ac:dyDescent="0.25">
      <c r="A104" s="453"/>
      <c r="B104" s="295"/>
      <c r="C104" s="458"/>
      <c r="D104" s="458"/>
      <c r="E104" s="473"/>
      <c r="F104" s="456"/>
    </row>
    <row r="105" spans="1:6" ht="13" x14ac:dyDescent="0.25">
      <c r="A105" s="453"/>
      <c r="B105" s="295" t="s">
        <v>102</v>
      </c>
      <c r="C105" s="458"/>
      <c r="D105" s="458"/>
      <c r="E105" s="473"/>
      <c r="F105" s="456"/>
    </row>
    <row r="106" spans="1:6" x14ac:dyDescent="0.25">
      <c r="A106" s="453"/>
      <c r="B106" s="304"/>
      <c r="C106" s="458"/>
      <c r="D106" s="458"/>
      <c r="E106" s="464"/>
      <c r="F106" s="456"/>
    </row>
    <row r="107" spans="1:6" ht="13" x14ac:dyDescent="0.25">
      <c r="A107" s="453"/>
      <c r="B107" s="295" t="s">
        <v>70</v>
      </c>
      <c r="C107" s="458"/>
      <c r="D107" s="458"/>
      <c r="E107" s="464"/>
      <c r="F107" s="456"/>
    </row>
    <row r="108" spans="1:6" x14ac:dyDescent="0.25">
      <c r="A108" s="453"/>
      <c r="B108" s="454"/>
      <c r="C108" s="458"/>
      <c r="D108" s="458"/>
      <c r="E108" s="464"/>
      <c r="F108" s="456"/>
    </row>
    <row r="109" spans="1:6" ht="37.5" x14ac:dyDescent="0.25">
      <c r="A109" s="453"/>
      <c r="B109" s="304" t="s">
        <v>176</v>
      </c>
      <c r="C109" s="458"/>
      <c r="D109" s="458"/>
      <c r="E109" s="464"/>
      <c r="F109" s="456"/>
    </row>
    <row r="110" spans="1:6" ht="13" x14ac:dyDescent="0.25">
      <c r="A110" s="329"/>
      <c r="B110" s="330"/>
      <c r="C110" s="458"/>
      <c r="D110" s="458"/>
      <c r="E110" s="464"/>
      <c r="F110" s="456"/>
    </row>
    <row r="111" spans="1:6" x14ac:dyDescent="0.25">
      <c r="A111" s="503" t="s">
        <v>137</v>
      </c>
      <c r="B111" s="490" t="s">
        <v>21</v>
      </c>
      <c r="C111" s="458" t="s">
        <v>294</v>
      </c>
      <c r="D111" s="458">
        <v>1</v>
      </c>
      <c r="E111" s="461"/>
      <c r="F111" s="456">
        <f>D111*E111</f>
        <v>0</v>
      </c>
    </row>
    <row r="112" spans="1:6" x14ac:dyDescent="0.25">
      <c r="A112" s="503" t="s">
        <v>27</v>
      </c>
      <c r="B112" s="490" t="s">
        <v>740</v>
      </c>
      <c r="C112" s="458" t="s">
        <v>294</v>
      </c>
      <c r="D112" s="458">
        <v>3</v>
      </c>
      <c r="E112" s="461"/>
      <c r="F112" s="456">
        <f>D112*E112</f>
        <v>0</v>
      </c>
    </row>
    <row r="113" spans="1:6" x14ac:dyDescent="0.25">
      <c r="A113" s="503"/>
      <c r="B113" s="490"/>
      <c r="C113" s="458"/>
      <c r="D113" s="458"/>
      <c r="E113" s="461"/>
      <c r="F113" s="456"/>
    </row>
    <row r="114" spans="1:6" ht="25" x14ac:dyDescent="0.25">
      <c r="A114" s="453"/>
      <c r="B114" s="304" t="s">
        <v>960</v>
      </c>
      <c r="C114" s="458"/>
      <c r="D114" s="458"/>
      <c r="E114" s="461"/>
      <c r="F114" s="456"/>
    </row>
    <row r="115" spans="1:6" ht="13" x14ac:dyDescent="0.25">
      <c r="A115" s="329"/>
      <c r="B115" s="330"/>
      <c r="C115" s="458"/>
      <c r="D115" s="458"/>
      <c r="E115" s="461"/>
      <c r="F115" s="456"/>
    </row>
    <row r="116" spans="1:6" x14ac:dyDescent="0.25">
      <c r="A116" s="503" t="s">
        <v>137</v>
      </c>
      <c r="B116" s="490" t="s">
        <v>21</v>
      </c>
      <c r="C116" s="458" t="s">
        <v>294</v>
      </c>
      <c r="D116" s="458">
        <v>3</v>
      </c>
      <c r="E116" s="461"/>
      <c r="F116" s="456">
        <f>D116*E116</f>
        <v>0</v>
      </c>
    </row>
    <row r="117" spans="1:6" x14ac:dyDescent="0.25">
      <c r="A117" s="503"/>
      <c r="B117" s="490"/>
      <c r="C117" s="458"/>
      <c r="D117" s="458"/>
      <c r="E117" s="461"/>
      <c r="F117" s="456"/>
    </row>
    <row r="118" spans="1:6" ht="13" x14ac:dyDescent="0.25">
      <c r="A118" s="503"/>
      <c r="B118" s="295" t="s">
        <v>71</v>
      </c>
      <c r="C118" s="458"/>
      <c r="D118" s="458"/>
      <c r="E118" s="461"/>
      <c r="F118" s="456"/>
    </row>
    <row r="119" spans="1:6" ht="13" x14ac:dyDescent="0.25">
      <c r="A119" s="453"/>
      <c r="B119" s="311"/>
      <c r="C119" s="458"/>
      <c r="D119" s="458"/>
      <c r="E119" s="461"/>
      <c r="F119" s="456"/>
    </row>
    <row r="120" spans="1:6" ht="37.5" x14ac:dyDescent="0.25">
      <c r="A120" s="453"/>
      <c r="B120" s="304" t="s">
        <v>170</v>
      </c>
      <c r="C120" s="458"/>
      <c r="D120" s="458"/>
      <c r="E120" s="461"/>
      <c r="F120" s="456"/>
    </row>
    <row r="121" spans="1:6" x14ac:dyDescent="0.25">
      <c r="A121" s="453"/>
      <c r="B121" s="463"/>
      <c r="C121" s="458"/>
      <c r="D121" s="458"/>
      <c r="E121" s="461"/>
      <c r="F121" s="456"/>
    </row>
    <row r="122" spans="1:6" x14ac:dyDescent="0.25">
      <c r="A122" s="503" t="s">
        <v>147</v>
      </c>
      <c r="B122" s="490" t="s">
        <v>240</v>
      </c>
      <c r="C122" s="458" t="s">
        <v>294</v>
      </c>
      <c r="D122" s="458">
        <v>1</v>
      </c>
      <c r="E122" s="461"/>
      <c r="F122" s="456">
        <f>D122*E122</f>
        <v>0</v>
      </c>
    </row>
    <row r="123" spans="1:6" x14ac:dyDescent="0.25">
      <c r="A123" s="503"/>
      <c r="B123" s="490"/>
      <c r="C123" s="458"/>
      <c r="D123" s="458"/>
      <c r="E123" s="461"/>
      <c r="F123" s="456"/>
    </row>
    <row r="124" spans="1:6" ht="13" x14ac:dyDescent="0.3">
      <c r="A124" s="453"/>
      <c r="B124" s="362" t="s">
        <v>86</v>
      </c>
      <c r="C124" s="487"/>
      <c r="D124" s="487"/>
      <c r="E124" s="461"/>
      <c r="F124" s="456"/>
    </row>
    <row r="125" spans="1:6" x14ac:dyDescent="0.25">
      <c r="A125" s="453"/>
      <c r="B125" s="488"/>
      <c r="C125" s="487"/>
      <c r="D125" s="487"/>
      <c r="E125" s="461"/>
      <c r="F125" s="456"/>
    </row>
    <row r="126" spans="1:6" ht="50" x14ac:dyDescent="0.25">
      <c r="A126" s="453"/>
      <c r="B126" s="339" t="s">
        <v>234</v>
      </c>
      <c r="C126" s="487"/>
      <c r="D126" s="487"/>
      <c r="E126" s="461"/>
      <c r="F126" s="456"/>
    </row>
    <row r="127" spans="1:6" x14ac:dyDescent="0.25">
      <c r="A127" s="453"/>
      <c r="B127" s="339"/>
      <c r="C127" s="487"/>
      <c r="D127" s="487"/>
      <c r="E127" s="461"/>
      <c r="F127" s="456"/>
    </row>
    <row r="128" spans="1:6" x14ac:dyDescent="0.25">
      <c r="A128" s="453" t="s">
        <v>191</v>
      </c>
      <c r="B128" s="490" t="s">
        <v>740</v>
      </c>
      <c r="C128" s="458" t="s">
        <v>294</v>
      </c>
      <c r="D128" s="458">
        <v>1</v>
      </c>
      <c r="E128" s="461"/>
      <c r="F128" s="456">
        <f>D128*E128</f>
        <v>0</v>
      </c>
    </row>
    <row r="129" spans="1:6" x14ac:dyDescent="0.25">
      <c r="A129" s="453"/>
      <c r="B129" s="490"/>
      <c r="C129" s="458"/>
      <c r="D129" s="458"/>
      <c r="E129" s="461"/>
      <c r="F129" s="456"/>
    </row>
    <row r="130" spans="1:6" ht="50" x14ac:dyDescent="0.25">
      <c r="A130" s="453"/>
      <c r="B130" s="339" t="s">
        <v>773</v>
      </c>
      <c r="C130" s="487"/>
      <c r="D130" s="487"/>
      <c r="E130" s="461"/>
      <c r="F130" s="456"/>
    </row>
    <row r="131" spans="1:6" x14ac:dyDescent="0.25">
      <c r="A131" s="453"/>
      <c r="B131" s="339"/>
      <c r="C131" s="487"/>
      <c r="D131" s="487"/>
      <c r="E131" s="461"/>
      <c r="F131" s="456"/>
    </row>
    <row r="132" spans="1:6" x14ac:dyDescent="0.25">
      <c r="A132" s="453" t="s">
        <v>237</v>
      </c>
      <c r="B132" s="454" t="s">
        <v>247</v>
      </c>
      <c r="C132" s="458" t="s">
        <v>294</v>
      </c>
      <c r="D132" s="458">
        <v>1</v>
      </c>
      <c r="E132" s="461"/>
      <c r="F132" s="456">
        <f>D132*E132</f>
        <v>0</v>
      </c>
    </row>
    <row r="133" spans="1:6" x14ac:dyDescent="0.25">
      <c r="A133" s="453"/>
      <c r="B133" s="490"/>
      <c r="C133" s="458"/>
      <c r="D133" s="458"/>
      <c r="E133" s="461"/>
      <c r="F133" s="456"/>
    </row>
    <row r="134" spans="1:6" ht="13" x14ac:dyDescent="0.25">
      <c r="A134" s="453"/>
      <c r="B134" s="311" t="s">
        <v>163</v>
      </c>
      <c r="C134" s="458"/>
      <c r="D134" s="458"/>
      <c r="E134" s="461"/>
      <c r="F134" s="456"/>
    </row>
    <row r="135" spans="1:6" ht="13" x14ac:dyDescent="0.25">
      <c r="A135" s="453"/>
      <c r="B135" s="311"/>
      <c r="C135" s="458"/>
      <c r="D135" s="458"/>
      <c r="E135" s="461"/>
      <c r="F135" s="456"/>
    </row>
    <row r="136" spans="1:6" ht="25" x14ac:dyDescent="0.25">
      <c r="A136" s="453"/>
      <c r="B136" s="339" t="s">
        <v>0</v>
      </c>
      <c r="C136" s="458"/>
      <c r="D136" s="458"/>
      <c r="E136" s="461"/>
      <c r="F136" s="456"/>
    </row>
    <row r="137" spans="1:6" x14ac:dyDescent="0.25">
      <c r="A137" s="453"/>
      <c r="B137" s="304"/>
      <c r="C137" s="458"/>
      <c r="D137" s="458"/>
      <c r="E137" s="461"/>
      <c r="F137" s="456"/>
    </row>
    <row r="138" spans="1:6" x14ac:dyDescent="0.25">
      <c r="A138" s="453" t="s">
        <v>164</v>
      </c>
      <c r="B138" s="463" t="s">
        <v>21</v>
      </c>
      <c r="C138" s="458" t="s">
        <v>294</v>
      </c>
      <c r="D138" s="458">
        <v>1</v>
      </c>
      <c r="E138" s="461"/>
      <c r="F138" s="456">
        <f>D138*E138</f>
        <v>0</v>
      </c>
    </row>
    <row r="139" spans="1:6" ht="13" thickBot="1" x14ac:dyDescent="0.3">
      <c r="A139" s="466"/>
      <c r="B139" s="467"/>
      <c r="C139" s="468"/>
      <c r="D139" s="468" t="s">
        <v>119</v>
      </c>
      <c r="E139" s="469"/>
      <c r="F139" s="470">
        <f>SUM(F111:F138)</f>
        <v>0</v>
      </c>
    </row>
    <row r="140" spans="1:6" x14ac:dyDescent="0.25">
      <c r="A140" s="492"/>
      <c r="B140" s="445"/>
      <c r="C140" s="448"/>
      <c r="D140" s="448"/>
      <c r="E140" s="449"/>
      <c r="F140" s="504"/>
    </row>
    <row r="141" spans="1:6" ht="13" thickBot="1" x14ac:dyDescent="0.3">
      <c r="A141" s="451"/>
      <c r="B141" s="451"/>
      <c r="C141" s="451"/>
      <c r="D141" s="451"/>
      <c r="E141" s="471"/>
      <c r="F141" s="472"/>
    </row>
    <row r="142" spans="1:6" ht="26.5" thickBot="1" x14ac:dyDescent="0.3">
      <c r="A142" s="800" t="s">
        <v>72</v>
      </c>
      <c r="B142" s="801" t="s">
        <v>73</v>
      </c>
      <c r="C142" s="801" t="s">
        <v>74</v>
      </c>
      <c r="D142" s="801" t="s">
        <v>75</v>
      </c>
      <c r="E142" s="821" t="s">
        <v>1446</v>
      </c>
      <c r="F142" s="822" t="s">
        <v>1443</v>
      </c>
    </row>
    <row r="143" spans="1:6" x14ac:dyDescent="0.25">
      <c r="A143" s="453"/>
      <c r="B143" s="454"/>
      <c r="C143" s="454"/>
      <c r="D143" s="454"/>
      <c r="E143" s="455"/>
      <c r="F143" s="456"/>
    </row>
    <row r="144" spans="1:6" ht="13" x14ac:dyDescent="0.25">
      <c r="A144" s="453"/>
      <c r="B144" s="311" t="s">
        <v>134</v>
      </c>
      <c r="C144" s="458"/>
      <c r="D144" s="458"/>
      <c r="E144" s="464"/>
      <c r="F144" s="456"/>
    </row>
    <row r="145" spans="1:6" ht="13" x14ac:dyDescent="0.25">
      <c r="A145" s="453"/>
      <c r="B145" s="311"/>
      <c r="C145" s="458"/>
      <c r="D145" s="458"/>
      <c r="E145" s="464"/>
      <c r="F145" s="456"/>
    </row>
    <row r="146" spans="1:6" ht="50" x14ac:dyDescent="0.25">
      <c r="A146" s="453"/>
      <c r="B146" s="339" t="s">
        <v>728</v>
      </c>
      <c r="C146" s="458"/>
      <c r="D146" s="458"/>
      <c r="E146" s="464"/>
      <c r="F146" s="456"/>
    </row>
    <row r="147" spans="1:6" x14ac:dyDescent="0.25">
      <c r="A147" s="453"/>
      <c r="B147" s="304"/>
      <c r="C147" s="458"/>
      <c r="D147" s="458"/>
      <c r="E147" s="464"/>
      <c r="F147" s="456"/>
    </row>
    <row r="148" spans="1:6" ht="25" x14ac:dyDescent="0.25">
      <c r="A148" s="453" t="s">
        <v>135</v>
      </c>
      <c r="B148" s="463" t="s">
        <v>200</v>
      </c>
      <c r="C148" s="458" t="s">
        <v>294</v>
      </c>
      <c r="D148" s="458">
        <v>1</v>
      </c>
      <c r="E148" s="461"/>
      <c r="F148" s="456">
        <f t="shared" ref="F148:F168" si="1">D148*E148</f>
        <v>0</v>
      </c>
    </row>
    <row r="149" spans="1:6" ht="25" x14ac:dyDescent="0.25">
      <c r="A149" s="453" t="s">
        <v>136</v>
      </c>
      <c r="B149" s="463" t="s">
        <v>961</v>
      </c>
      <c r="C149" s="458" t="s">
        <v>294</v>
      </c>
      <c r="D149" s="458">
        <v>1</v>
      </c>
      <c r="E149" s="461"/>
      <c r="F149" s="456">
        <f t="shared" si="1"/>
        <v>0</v>
      </c>
    </row>
    <row r="150" spans="1:6" x14ac:dyDescent="0.25">
      <c r="A150" s="453"/>
      <c r="B150" s="454"/>
      <c r="C150" s="454"/>
      <c r="D150" s="454"/>
      <c r="E150" s="461"/>
      <c r="F150" s="456"/>
    </row>
    <row r="151" spans="1:6" ht="50" x14ac:dyDescent="0.25">
      <c r="A151" s="453"/>
      <c r="B151" s="339" t="s">
        <v>201</v>
      </c>
      <c r="C151" s="458"/>
      <c r="D151" s="458"/>
      <c r="E151" s="461"/>
      <c r="F151" s="456"/>
    </row>
    <row r="152" spans="1:6" x14ac:dyDescent="0.25">
      <c r="A152" s="453"/>
      <c r="B152" s="304"/>
      <c r="C152" s="458"/>
      <c r="D152" s="458"/>
      <c r="E152" s="461"/>
      <c r="F152" s="456"/>
    </row>
    <row r="153" spans="1:6" ht="25" x14ac:dyDescent="0.25">
      <c r="A153" s="453" t="s">
        <v>62</v>
      </c>
      <c r="B153" s="463" t="s">
        <v>200</v>
      </c>
      <c r="C153" s="458" t="s">
        <v>294</v>
      </c>
      <c r="D153" s="458">
        <v>1</v>
      </c>
      <c r="E153" s="461"/>
      <c r="F153" s="456">
        <f t="shared" si="1"/>
        <v>0</v>
      </c>
    </row>
    <row r="154" spans="1:6" ht="25" x14ac:dyDescent="0.25">
      <c r="A154" s="453" t="s">
        <v>63</v>
      </c>
      <c r="B154" s="463" t="s">
        <v>729</v>
      </c>
      <c r="C154" s="458" t="s">
        <v>294</v>
      </c>
      <c r="D154" s="458">
        <v>1</v>
      </c>
      <c r="E154" s="461"/>
      <c r="F154" s="456">
        <f t="shared" si="1"/>
        <v>0</v>
      </c>
    </row>
    <row r="155" spans="1:6" ht="25" x14ac:dyDescent="0.25">
      <c r="A155" s="453" t="s">
        <v>64</v>
      </c>
      <c r="B155" s="463" t="s">
        <v>962</v>
      </c>
      <c r="C155" s="458" t="s">
        <v>294</v>
      </c>
      <c r="D155" s="458">
        <v>3</v>
      </c>
      <c r="E155" s="461"/>
      <c r="F155" s="456">
        <f t="shared" si="1"/>
        <v>0</v>
      </c>
    </row>
    <row r="156" spans="1:6" ht="25" x14ac:dyDescent="0.25">
      <c r="A156" s="453" t="s">
        <v>963</v>
      </c>
      <c r="B156" s="463" t="s">
        <v>964</v>
      </c>
      <c r="C156" s="458" t="s">
        <v>294</v>
      </c>
      <c r="D156" s="458">
        <v>3</v>
      </c>
      <c r="E156" s="461"/>
      <c r="F156" s="456">
        <f t="shared" si="1"/>
        <v>0</v>
      </c>
    </row>
    <row r="157" spans="1:6" x14ac:dyDescent="0.25">
      <c r="A157" s="453"/>
      <c r="B157" s="463"/>
      <c r="C157" s="458"/>
      <c r="D157" s="458"/>
      <c r="E157" s="461"/>
      <c r="F157" s="456"/>
    </row>
    <row r="158" spans="1:6" ht="50" x14ac:dyDescent="0.25">
      <c r="A158" s="453"/>
      <c r="B158" s="339" t="s">
        <v>959</v>
      </c>
      <c r="C158" s="458"/>
      <c r="D158" s="458"/>
      <c r="E158" s="461"/>
      <c r="F158" s="456"/>
    </row>
    <row r="159" spans="1:6" x14ac:dyDescent="0.25">
      <c r="A159" s="453"/>
      <c r="B159" s="304"/>
      <c r="C159" s="458"/>
      <c r="D159" s="458"/>
      <c r="E159" s="461"/>
      <c r="F159" s="456"/>
    </row>
    <row r="160" spans="1:6" ht="25" x14ac:dyDescent="0.25">
      <c r="A160" s="453" t="s">
        <v>965</v>
      </c>
      <c r="B160" s="463" t="s">
        <v>200</v>
      </c>
      <c r="C160" s="458" t="s">
        <v>294</v>
      </c>
      <c r="D160" s="458">
        <v>1</v>
      </c>
      <c r="E160" s="461"/>
      <c r="F160" s="456">
        <f t="shared" si="1"/>
        <v>0</v>
      </c>
    </row>
    <row r="161" spans="1:6" ht="25" x14ac:dyDescent="0.25">
      <c r="A161" s="453" t="s">
        <v>966</v>
      </c>
      <c r="B161" s="463" t="s">
        <v>730</v>
      </c>
      <c r="C161" s="458" t="s">
        <v>294</v>
      </c>
      <c r="D161" s="458">
        <v>4</v>
      </c>
      <c r="E161" s="461"/>
      <c r="F161" s="456">
        <f t="shared" si="1"/>
        <v>0</v>
      </c>
    </row>
    <row r="162" spans="1:6" x14ac:dyDescent="0.25">
      <c r="A162" s="453"/>
      <c r="B162" s="463"/>
      <c r="C162" s="458"/>
      <c r="D162" s="458"/>
      <c r="E162" s="461"/>
      <c r="F162" s="456"/>
    </row>
    <row r="163" spans="1:6" ht="13" x14ac:dyDescent="0.25">
      <c r="A163" s="453"/>
      <c r="B163" s="295" t="s">
        <v>76</v>
      </c>
      <c r="C163" s="458"/>
      <c r="D163" s="458"/>
      <c r="E163" s="461"/>
      <c r="F163" s="456"/>
    </row>
    <row r="164" spans="1:6" x14ac:dyDescent="0.25">
      <c r="A164" s="453"/>
      <c r="B164" s="304"/>
      <c r="C164" s="458"/>
      <c r="D164" s="458"/>
      <c r="E164" s="461"/>
      <c r="F164" s="456"/>
    </row>
    <row r="165" spans="1:6" ht="50" x14ac:dyDescent="0.25">
      <c r="A165" s="453"/>
      <c r="B165" s="339" t="s">
        <v>65</v>
      </c>
      <c r="C165" s="458"/>
      <c r="D165" s="458"/>
      <c r="E165" s="461"/>
      <c r="F165" s="456"/>
    </row>
    <row r="166" spans="1:6" x14ac:dyDescent="0.25">
      <c r="A166" s="453"/>
      <c r="B166" s="454"/>
      <c r="C166" s="458"/>
      <c r="D166" s="458"/>
      <c r="E166" s="461"/>
      <c r="F166" s="456"/>
    </row>
    <row r="167" spans="1:6" x14ac:dyDescent="0.25">
      <c r="A167" s="453" t="s">
        <v>165</v>
      </c>
      <c r="B167" s="454" t="s">
        <v>21</v>
      </c>
      <c r="C167" s="458" t="s">
        <v>294</v>
      </c>
      <c r="D167" s="458">
        <v>1</v>
      </c>
      <c r="E167" s="461"/>
      <c r="F167" s="456">
        <f t="shared" si="1"/>
        <v>0</v>
      </c>
    </row>
    <row r="168" spans="1:6" x14ac:dyDescent="0.25">
      <c r="A168" s="453" t="s">
        <v>1</v>
      </c>
      <c r="B168" s="454" t="s">
        <v>740</v>
      </c>
      <c r="C168" s="458" t="s">
        <v>294</v>
      </c>
      <c r="D168" s="458">
        <v>1</v>
      </c>
      <c r="E168" s="461"/>
      <c r="F168" s="456">
        <f t="shared" si="1"/>
        <v>0</v>
      </c>
    </row>
    <row r="169" spans="1:6" x14ac:dyDescent="0.25">
      <c r="A169" s="453"/>
      <c r="B169" s="454"/>
      <c r="C169" s="458"/>
      <c r="D169" s="458"/>
      <c r="E169" s="464"/>
      <c r="F169" s="558"/>
    </row>
    <row r="170" spans="1:6" x14ac:dyDescent="0.25">
      <c r="A170" s="453"/>
      <c r="B170" s="339"/>
      <c r="C170" s="458"/>
      <c r="D170" s="458"/>
      <c r="E170" s="464"/>
      <c r="F170" s="456"/>
    </row>
    <row r="171" spans="1:6" x14ac:dyDescent="0.25">
      <c r="A171" s="453"/>
      <c r="B171" s="454"/>
      <c r="C171" s="458"/>
      <c r="D171" s="458"/>
      <c r="E171" s="464"/>
      <c r="F171" s="456"/>
    </row>
    <row r="172" spans="1:6" x14ac:dyDescent="0.25">
      <c r="A172" s="453"/>
      <c r="B172" s="454"/>
      <c r="C172" s="458"/>
      <c r="D172" s="458"/>
      <c r="E172" s="464"/>
      <c r="F172" s="514"/>
    </row>
    <row r="173" spans="1:6" x14ac:dyDescent="0.25">
      <c r="A173" s="453"/>
      <c r="B173" s="454"/>
      <c r="C173" s="458"/>
      <c r="D173" s="458"/>
      <c r="E173" s="464"/>
      <c r="F173" s="514"/>
    </row>
    <row r="174" spans="1:6" x14ac:dyDescent="0.25">
      <c r="A174" s="453"/>
      <c r="B174" s="454"/>
      <c r="C174" s="458"/>
      <c r="D174" s="458"/>
      <c r="E174" s="464"/>
      <c r="F174" s="514"/>
    </row>
    <row r="175" spans="1:6" x14ac:dyDescent="0.25">
      <c r="A175" s="453"/>
      <c r="B175" s="454"/>
      <c r="C175" s="458"/>
      <c r="D175" s="458"/>
      <c r="E175" s="464"/>
      <c r="F175" s="514"/>
    </row>
    <row r="176" spans="1:6" x14ac:dyDescent="0.25">
      <c r="A176" s="453"/>
      <c r="B176" s="304"/>
      <c r="C176" s="458"/>
      <c r="D176" s="458"/>
      <c r="E176" s="513"/>
      <c r="F176" s="456"/>
    </row>
    <row r="177" spans="1:6" x14ac:dyDescent="0.25">
      <c r="A177" s="453"/>
      <c r="B177" s="454"/>
      <c r="C177" s="458"/>
      <c r="D177" s="458"/>
      <c r="E177" s="464"/>
      <c r="F177" s="478"/>
    </row>
    <row r="178" spans="1:6" s="1" customFormat="1" x14ac:dyDescent="0.25">
      <c r="A178" s="453"/>
      <c r="B178" s="454"/>
      <c r="C178" s="458"/>
      <c r="D178" s="485"/>
      <c r="E178" s="464"/>
      <c r="F178" s="462"/>
    </row>
    <row r="179" spans="1:6" s="1" customFormat="1" x14ac:dyDescent="0.25">
      <c r="A179" s="453"/>
      <c r="B179" s="454"/>
      <c r="C179" s="458"/>
      <c r="D179" s="485"/>
      <c r="E179" s="464"/>
      <c r="F179" s="462"/>
    </row>
    <row r="180" spans="1:6" s="1" customFormat="1" ht="13" thickBot="1" x14ac:dyDescent="0.3">
      <c r="A180" s="466"/>
      <c r="B180" s="467"/>
      <c r="C180" s="468"/>
      <c r="D180" s="468" t="s">
        <v>119</v>
      </c>
      <c r="E180" s="469"/>
      <c r="F180" s="470">
        <f>SUM(F148:F179)</f>
        <v>0</v>
      </c>
    </row>
    <row r="181" spans="1:6" s="1" customFormat="1" ht="13" x14ac:dyDescent="0.3">
      <c r="A181" s="492"/>
      <c r="B181" s="15"/>
      <c r="C181" s="515"/>
      <c r="D181" s="515"/>
      <c r="E181" s="516"/>
      <c r="F181" s="517"/>
    </row>
    <row r="182" spans="1:6" s="1" customFormat="1" ht="13" thickBot="1" x14ac:dyDescent="0.3">
      <c r="A182" s="492"/>
      <c r="B182" s="445"/>
      <c r="C182" s="448"/>
      <c r="D182" s="448"/>
      <c r="E182" s="449"/>
      <c r="F182" s="504"/>
    </row>
    <row r="183" spans="1:6" s="1" customFormat="1" ht="26.5" thickBot="1" x14ac:dyDescent="0.25">
      <c r="A183" s="800" t="s">
        <v>72</v>
      </c>
      <c r="B183" s="801" t="s">
        <v>73</v>
      </c>
      <c r="C183" s="801" t="s">
        <v>74</v>
      </c>
      <c r="D183" s="801" t="s">
        <v>75</v>
      </c>
      <c r="E183" s="821" t="s">
        <v>1446</v>
      </c>
      <c r="F183" s="822" t="s">
        <v>1443</v>
      </c>
    </row>
    <row r="184" spans="1:6" s="1" customFormat="1" ht="13" x14ac:dyDescent="0.3">
      <c r="A184" s="306"/>
      <c r="B184" s="307"/>
      <c r="C184" s="307"/>
      <c r="D184" s="307"/>
      <c r="E184" s="499"/>
      <c r="F184" s="500"/>
    </row>
    <row r="185" spans="1:6" s="1" customFormat="1" ht="26" x14ac:dyDescent="0.2">
      <c r="A185" s="453"/>
      <c r="B185" s="311" t="s">
        <v>104</v>
      </c>
      <c r="C185" s="458"/>
      <c r="D185" s="485"/>
      <c r="E185" s="464"/>
      <c r="F185" s="465"/>
    </row>
    <row r="186" spans="1:6" s="1" customFormat="1" x14ac:dyDescent="0.2">
      <c r="A186" s="453"/>
      <c r="B186" s="454"/>
      <c r="C186" s="458"/>
      <c r="D186" s="485"/>
      <c r="E186" s="464"/>
      <c r="F186" s="465"/>
    </row>
    <row r="187" spans="1:6" s="1" customFormat="1" ht="37.5" x14ac:dyDescent="0.2">
      <c r="A187" s="453"/>
      <c r="B187" s="304" t="s">
        <v>1395</v>
      </c>
      <c r="C187" s="458"/>
      <c r="D187" s="485"/>
      <c r="E187" s="464"/>
      <c r="F187" s="465"/>
    </row>
    <row r="188" spans="1:6" s="1" customFormat="1" x14ac:dyDescent="0.25">
      <c r="A188" s="453"/>
      <c r="B188" s="454"/>
      <c r="C188" s="458"/>
      <c r="D188" s="485"/>
      <c r="E188" s="464"/>
      <c r="F188" s="462"/>
    </row>
    <row r="189" spans="1:6" s="1" customFormat="1" x14ac:dyDescent="0.2">
      <c r="A189" s="453" t="s">
        <v>956</v>
      </c>
      <c r="B189" s="454" t="s">
        <v>82</v>
      </c>
      <c r="C189" s="458" t="s">
        <v>294</v>
      </c>
      <c r="D189" s="485">
        <v>1</v>
      </c>
      <c r="E189" s="461"/>
      <c r="F189" s="456">
        <f>D189*E189</f>
        <v>0</v>
      </c>
    </row>
    <row r="190" spans="1:6" s="1" customFormat="1" x14ac:dyDescent="0.2">
      <c r="A190" s="453"/>
      <c r="B190" s="454"/>
      <c r="C190" s="458"/>
      <c r="D190" s="485"/>
      <c r="E190" s="461"/>
      <c r="F190" s="456"/>
    </row>
    <row r="191" spans="1:6" s="1" customFormat="1" ht="13" x14ac:dyDescent="0.2">
      <c r="A191" s="453"/>
      <c r="B191" s="295" t="s">
        <v>105</v>
      </c>
      <c r="C191" s="458"/>
      <c r="D191" s="485"/>
      <c r="E191" s="461"/>
      <c r="F191" s="456"/>
    </row>
    <row r="192" spans="1:6" s="1" customFormat="1" x14ac:dyDescent="0.2">
      <c r="A192" s="453"/>
      <c r="B192" s="454"/>
      <c r="C192" s="458"/>
      <c r="D192" s="485"/>
      <c r="E192" s="461"/>
      <c r="F192" s="456"/>
    </row>
    <row r="193" spans="1:6" s="1" customFormat="1" ht="37.5" x14ac:dyDescent="0.2">
      <c r="A193" s="453"/>
      <c r="B193" s="304" t="s">
        <v>30</v>
      </c>
      <c r="C193" s="458"/>
      <c r="D193" s="485"/>
      <c r="E193" s="461"/>
      <c r="F193" s="456"/>
    </row>
    <row r="194" spans="1:6" s="1" customFormat="1" x14ac:dyDescent="0.2">
      <c r="A194" s="453"/>
      <c r="B194" s="454"/>
      <c r="C194" s="458"/>
      <c r="D194" s="458"/>
      <c r="E194" s="461"/>
      <c r="F194" s="456"/>
    </row>
    <row r="195" spans="1:6" s="1" customFormat="1" x14ac:dyDescent="0.2">
      <c r="A195" s="453" t="s">
        <v>31</v>
      </c>
      <c r="B195" s="454" t="s">
        <v>882</v>
      </c>
      <c r="C195" s="458" t="s">
        <v>294</v>
      </c>
      <c r="D195" s="485">
        <v>1</v>
      </c>
      <c r="E195" s="461"/>
      <c r="F195" s="456">
        <f>D195*E195</f>
        <v>0</v>
      </c>
    </row>
    <row r="196" spans="1:6" s="1" customFormat="1" x14ac:dyDescent="0.2">
      <c r="A196" s="453"/>
      <c r="B196" s="454"/>
      <c r="C196" s="458"/>
      <c r="D196" s="485"/>
      <c r="E196" s="461"/>
      <c r="F196" s="456"/>
    </row>
    <row r="197" spans="1:6" s="1" customFormat="1" ht="37.5" x14ac:dyDescent="0.2">
      <c r="A197" s="453"/>
      <c r="B197" s="304" t="s">
        <v>1396</v>
      </c>
      <c r="C197" s="458"/>
      <c r="D197" s="485"/>
      <c r="E197" s="461"/>
      <c r="F197" s="456"/>
    </row>
    <row r="198" spans="1:6" s="1" customFormat="1" ht="13" x14ac:dyDescent="0.3">
      <c r="A198" s="453"/>
      <c r="B198" s="307"/>
      <c r="C198" s="458"/>
      <c r="D198" s="485"/>
      <c r="E198" s="461"/>
      <c r="F198" s="456"/>
    </row>
    <row r="199" spans="1:6" s="1" customFormat="1" x14ac:dyDescent="0.2">
      <c r="A199" s="453" t="s">
        <v>657</v>
      </c>
      <c r="B199" s="454" t="s">
        <v>82</v>
      </c>
      <c r="C199" s="458" t="s">
        <v>294</v>
      </c>
      <c r="D199" s="485">
        <v>1</v>
      </c>
      <c r="E199" s="461"/>
      <c r="F199" s="456">
        <f>D199*E199</f>
        <v>0</v>
      </c>
    </row>
    <row r="200" spans="1:6" s="1" customFormat="1" ht="13" x14ac:dyDescent="0.3">
      <c r="A200" s="306"/>
      <c r="B200" s="307"/>
      <c r="C200" s="307"/>
      <c r="D200" s="307"/>
      <c r="E200" s="461"/>
      <c r="F200" s="456"/>
    </row>
    <row r="201" spans="1:6" s="1" customFormat="1" ht="13" x14ac:dyDescent="0.2">
      <c r="A201" s="453"/>
      <c r="B201" s="311" t="s">
        <v>161</v>
      </c>
      <c r="C201" s="458"/>
      <c r="D201" s="485"/>
      <c r="E201" s="461"/>
      <c r="F201" s="456"/>
    </row>
    <row r="202" spans="1:6" s="1" customFormat="1" x14ac:dyDescent="0.2">
      <c r="A202" s="453"/>
      <c r="B202" s="454"/>
      <c r="C202" s="458"/>
      <c r="D202" s="485"/>
      <c r="E202" s="461"/>
      <c r="F202" s="456"/>
    </row>
    <row r="203" spans="1:6" s="1" customFormat="1" ht="50" x14ac:dyDescent="0.2">
      <c r="A203" s="453" t="s">
        <v>34</v>
      </c>
      <c r="B203" s="304" t="s">
        <v>1514</v>
      </c>
      <c r="C203" s="458" t="s">
        <v>66</v>
      </c>
      <c r="D203" s="485">
        <v>60</v>
      </c>
      <c r="E203" s="461"/>
      <c r="F203" s="456">
        <f>D203*E203</f>
        <v>0</v>
      </c>
    </row>
    <row r="204" spans="1:6" s="1" customFormat="1" x14ac:dyDescent="0.2">
      <c r="A204" s="453"/>
      <c r="B204" s="454"/>
      <c r="C204" s="454"/>
      <c r="D204" s="485"/>
      <c r="E204" s="461"/>
      <c r="F204" s="456"/>
    </row>
    <row r="205" spans="1:6" s="1" customFormat="1" ht="13" x14ac:dyDescent="0.2">
      <c r="A205" s="453"/>
      <c r="B205" s="311" t="s">
        <v>138</v>
      </c>
      <c r="C205" s="454"/>
      <c r="D205" s="485"/>
      <c r="E205" s="461"/>
      <c r="F205" s="456"/>
    </row>
    <row r="206" spans="1:6" s="1" customFormat="1" ht="13" x14ac:dyDescent="0.2">
      <c r="A206" s="453"/>
      <c r="B206" s="311"/>
      <c r="C206" s="454"/>
      <c r="D206" s="485"/>
      <c r="E206" s="461"/>
      <c r="F206" s="456"/>
    </row>
    <row r="207" spans="1:6" s="1" customFormat="1" ht="37.5" x14ac:dyDescent="0.2">
      <c r="A207" s="453"/>
      <c r="B207" s="304" t="s">
        <v>1515</v>
      </c>
      <c r="C207" s="454"/>
      <c r="D207" s="485"/>
      <c r="E207" s="461"/>
      <c r="F207" s="456"/>
    </row>
    <row r="208" spans="1:6" s="1" customFormat="1" x14ac:dyDescent="0.2">
      <c r="A208" s="453"/>
      <c r="B208" s="454"/>
      <c r="C208" s="454"/>
      <c r="D208" s="485"/>
      <c r="E208" s="461"/>
      <c r="F208" s="456"/>
    </row>
    <row r="209" spans="1:6" s="1" customFormat="1" x14ac:dyDescent="0.2">
      <c r="A209" s="453" t="s">
        <v>35</v>
      </c>
      <c r="B209" s="463" t="s">
        <v>880</v>
      </c>
      <c r="C209" s="458" t="s">
        <v>294</v>
      </c>
      <c r="D209" s="458">
        <v>1</v>
      </c>
      <c r="E209" s="461"/>
      <c r="F209" s="456">
        <f>D209*E209</f>
        <v>0</v>
      </c>
    </row>
    <row r="210" spans="1:6" s="1" customFormat="1" x14ac:dyDescent="0.2">
      <c r="A210" s="453"/>
      <c r="B210" s="454"/>
      <c r="C210" s="458"/>
      <c r="D210" s="458"/>
      <c r="E210" s="464"/>
      <c r="F210" s="456"/>
    </row>
    <row r="211" spans="1:6" s="1" customFormat="1" x14ac:dyDescent="0.25">
      <c r="A211" s="453"/>
      <c r="B211" s="454"/>
      <c r="C211" s="458"/>
      <c r="D211" s="485"/>
      <c r="E211" s="464"/>
      <c r="F211" s="462"/>
    </row>
    <row r="212" spans="1:6" s="1" customFormat="1" ht="13" x14ac:dyDescent="0.2">
      <c r="A212" s="453"/>
      <c r="B212" s="311"/>
      <c r="C212" s="458"/>
      <c r="D212" s="458"/>
      <c r="E212" s="473"/>
      <c r="F212" s="456"/>
    </row>
    <row r="213" spans="1:6" s="1" customFormat="1" ht="13" x14ac:dyDescent="0.2">
      <c r="A213" s="453"/>
      <c r="B213" s="311"/>
      <c r="C213" s="458"/>
      <c r="D213" s="458"/>
      <c r="E213" s="473"/>
      <c r="F213" s="456"/>
    </row>
    <row r="214" spans="1:6" s="1" customFormat="1" ht="13" x14ac:dyDescent="0.2">
      <c r="A214" s="453"/>
      <c r="B214" s="378"/>
      <c r="C214" s="458"/>
      <c r="D214" s="458"/>
      <c r="E214" s="473"/>
      <c r="F214" s="456"/>
    </row>
    <row r="215" spans="1:6" s="1" customFormat="1" ht="13" x14ac:dyDescent="0.2">
      <c r="A215" s="453"/>
      <c r="B215" s="378"/>
      <c r="C215" s="458"/>
      <c r="D215" s="458"/>
      <c r="E215" s="473"/>
      <c r="F215" s="456"/>
    </row>
    <row r="216" spans="1:6" s="1" customFormat="1" x14ac:dyDescent="0.2">
      <c r="A216" s="453"/>
      <c r="B216" s="490"/>
      <c r="C216" s="458"/>
      <c r="D216" s="458"/>
      <c r="E216" s="464"/>
      <c r="F216" s="456"/>
    </row>
    <row r="217" spans="1:6" s="1" customFormat="1" ht="13" x14ac:dyDescent="0.2">
      <c r="A217" s="453"/>
      <c r="B217" s="311"/>
      <c r="C217" s="458"/>
      <c r="D217" s="458"/>
      <c r="E217" s="473"/>
      <c r="F217" s="456"/>
    </row>
    <row r="218" spans="1:6" s="1" customFormat="1" x14ac:dyDescent="0.2">
      <c r="A218" s="453"/>
      <c r="B218" s="490"/>
      <c r="C218" s="458"/>
      <c r="D218" s="458"/>
      <c r="E218" s="464"/>
      <c r="F218" s="456"/>
    </row>
    <row r="219" spans="1:6" s="1" customFormat="1" x14ac:dyDescent="0.2">
      <c r="A219" s="453"/>
      <c r="B219" s="490"/>
      <c r="C219" s="458"/>
      <c r="D219" s="458"/>
      <c r="E219" s="464"/>
      <c r="F219" s="456"/>
    </row>
    <row r="220" spans="1:6" s="1" customFormat="1" ht="13" x14ac:dyDescent="0.2">
      <c r="A220" s="453"/>
      <c r="B220" s="311"/>
      <c r="C220" s="458"/>
      <c r="D220" s="458"/>
      <c r="E220" s="473"/>
      <c r="F220" s="456"/>
    </row>
    <row r="221" spans="1:6" s="1" customFormat="1" x14ac:dyDescent="0.2">
      <c r="A221" s="453"/>
      <c r="B221" s="454"/>
      <c r="C221" s="458"/>
      <c r="D221" s="458"/>
      <c r="E221" s="464"/>
      <c r="F221" s="456"/>
    </row>
    <row r="222" spans="1:6" s="1" customFormat="1" x14ac:dyDescent="0.25">
      <c r="A222" s="453"/>
      <c r="B222" s="454"/>
      <c r="C222" s="458"/>
      <c r="D222" s="485"/>
      <c r="E222" s="464"/>
      <c r="F222" s="462"/>
    </row>
    <row r="223" spans="1:6" s="1" customFormat="1" x14ac:dyDescent="0.25">
      <c r="A223" s="453"/>
      <c r="B223" s="454"/>
      <c r="C223" s="458"/>
      <c r="D223" s="485"/>
      <c r="E223" s="464"/>
      <c r="F223" s="462"/>
    </row>
    <row r="224" spans="1:6" s="1" customFormat="1" x14ac:dyDescent="0.25">
      <c r="A224" s="453"/>
      <c r="B224" s="454"/>
      <c r="C224" s="458"/>
      <c r="D224" s="485"/>
      <c r="E224" s="464"/>
      <c r="F224" s="462"/>
    </row>
    <row r="225" spans="1:6" s="1" customFormat="1" x14ac:dyDescent="0.25">
      <c r="A225" s="453"/>
      <c r="B225" s="454"/>
      <c r="C225" s="458"/>
      <c r="D225" s="485"/>
      <c r="E225" s="464"/>
      <c r="F225" s="462"/>
    </row>
    <row r="226" spans="1:6" s="1" customFormat="1" x14ac:dyDescent="0.25">
      <c r="A226" s="510"/>
      <c r="B226" s="488"/>
      <c r="C226" s="487"/>
      <c r="D226" s="487"/>
      <c r="E226" s="511"/>
      <c r="F226" s="512"/>
    </row>
    <row r="227" spans="1:6" s="1" customFormat="1" ht="13" thickBot="1" x14ac:dyDescent="0.3">
      <c r="A227" s="466"/>
      <c r="B227" s="467"/>
      <c r="C227" s="468"/>
      <c r="D227" s="468" t="s">
        <v>119</v>
      </c>
      <c r="E227" s="469"/>
      <c r="F227" s="470">
        <f>SUM(F189:F226)</f>
        <v>0</v>
      </c>
    </row>
    <row r="228" spans="1:6" s="1" customFormat="1" x14ac:dyDescent="0.25">
      <c r="A228" s="474"/>
      <c r="B228" s="445"/>
      <c r="C228" s="448"/>
      <c r="D228" s="448"/>
      <c r="E228" s="475"/>
      <c r="F228" s="476"/>
    </row>
    <row r="229" spans="1:6" s="1" customFormat="1" x14ac:dyDescent="0.25">
      <c r="A229" s="474"/>
      <c r="B229" s="445"/>
      <c r="C229" s="448"/>
      <c r="D229" s="448"/>
      <c r="E229" s="475"/>
      <c r="F229" s="476"/>
    </row>
    <row r="230" spans="1:6" s="1" customFormat="1" ht="13" thickBot="1" x14ac:dyDescent="0.3">
      <c r="A230" s="492"/>
      <c r="B230" s="445"/>
      <c r="C230" s="448"/>
      <c r="D230" s="448"/>
      <c r="E230" s="449"/>
      <c r="F230" s="504"/>
    </row>
    <row r="231" spans="1:6" s="1" customFormat="1" ht="26.5" thickBot="1" x14ac:dyDescent="0.25">
      <c r="A231" s="800" t="s">
        <v>72</v>
      </c>
      <c r="B231" s="801" t="s">
        <v>73</v>
      </c>
      <c r="C231" s="801" t="s">
        <v>74</v>
      </c>
      <c r="D231" s="801" t="s">
        <v>75</v>
      </c>
      <c r="E231" s="821" t="s">
        <v>1446</v>
      </c>
      <c r="F231" s="822" t="s">
        <v>1443</v>
      </c>
    </row>
    <row r="232" spans="1:6" s="1" customFormat="1" ht="13" x14ac:dyDescent="0.3">
      <c r="A232" s="306"/>
      <c r="B232" s="307"/>
      <c r="C232" s="307"/>
      <c r="D232" s="307"/>
      <c r="E232" s="499"/>
      <c r="F232" s="500"/>
    </row>
    <row r="233" spans="1:6" s="1" customFormat="1" ht="13" x14ac:dyDescent="0.2">
      <c r="A233" s="453"/>
      <c r="B233" s="311" t="s">
        <v>731</v>
      </c>
      <c r="C233" s="458"/>
      <c r="D233" s="458"/>
      <c r="E233" s="473"/>
      <c r="F233" s="456"/>
    </row>
    <row r="234" spans="1:6" s="1" customFormat="1" ht="13" x14ac:dyDescent="0.2">
      <c r="A234" s="453"/>
      <c r="B234" s="311"/>
      <c r="C234" s="458"/>
      <c r="D234" s="458"/>
      <c r="E234" s="473"/>
      <c r="F234" s="456"/>
    </row>
    <row r="235" spans="1:6" s="1" customFormat="1" ht="125" x14ac:dyDescent="0.2">
      <c r="A235" s="453" t="s">
        <v>1409</v>
      </c>
      <c r="B235" s="490" t="s">
        <v>1536</v>
      </c>
      <c r="C235" s="458" t="s">
        <v>67</v>
      </c>
      <c r="D235" s="458">
        <v>1</v>
      </c>
      <c r="E235" s="461"/>
      <c r="F235" s="456">
        <f t="shared" ref="F235:F241" si="2">D235*E235</f>
        <v>0</v>
      </c>
    </row>
    <row r="236" spans="1:6" s="1" customFormat="1" ht="13" x14ac:dyDescent="0.2">
      <c r="A236" s="453"/>
      <c r="B236" s="311"/>
      <c r="C236" s="458"/>
      <c r="D236" s="458"/>
      <c r="E236" s="461"/>
      <c r="F236" s="456"/>
    </row>
    <row r="237" spans="1:6" s="1" customFormat="1" ht="75" x14ac:dyDescent="0.2">
      <c r="A237" s="453" t="s">
        <v>1410</v>
      </c>
      <c r="B237" s="454" t="s">
        <v>1768</v>
      </c>
      <c r="C237" s="458" t="s">
        <v>67</v>
      </c>
      <c r="D237" s="458">
        <v>1</v>
      </c>
      <c r="E237" s="461"/>
      <c r="F237" s="456">
        <f>D237*E237</f>
        <v>0</v>
      </c>
    </row>
    <row r="238" spans="1:6" s="1" customFormat="1" x14ac:dyDescent="0.2">
      <c r="A238" s="453"/>
      <c r="B238" s="490"/>
      <c r="C238" s="458"/>
      <c r="D238" s="458"/>
      <c r="E238" s="461"/>
      <c r="F238" s="456"/>
    </row>
    <row r="239" spans="1:6" s="1" customFormat="1" ht="50" x14ac:dyDescent="0.2">
      <c r="A239" s="453" t="s">
        <v>1411</v>
      </c>
      <c r="B239" s="490" t="s">
        <v>967</v>
      </c>
      <c r="C239" s="458" t="s">
        <v>67</v>
      </c>
      <c r="D239" s="458">
        <v>1</v>
      </c>
      <c r="E239" s="461"/>
      <c r="F239" s="456">
        <f t="shared" si="2"/>
        <v>0</v>
      </c>
    </row>
    <row r="240" spans="1:6" s="1" customFormat="1" ht="13" x14ac:dyDescent="0.2">
      <c r="A240" s="453"/>
      <c r="B240" s="311"/>
      <c r="C240" s="458"/>
      <c r="D240" s="458"/>
      <c r="E240" s="461"/>
      <c r="F240" s="456"/>
    </row>
    <row r="241" spans="1:6" s="1" customFormat="1" ht="62.5" x14ac:dyDescent="0.2">
      <c r="A241" s="453" t="s">
        <v>1412</v>
      </c>
      <c r="B241" s="490" t="s">
        <v>1413</v>
      </c>
      <c r="C241" s="458" t="s">
        <v>67</v>
      </c>
      <c r="D241" s="458">
        <v>1</v>
      </c>
      <c r="E241" s="461"/>
      <c r="F241" s="456">
        <f t="shared" si="2"/>
        <v>0</v>
      </c>
    </row>
    <row r="242" spans="1:6" s="1" customFormat="1" ht="13" x14ac:dyDescent="0.2">
      <c r="A242" s="453"/>
      <c r="B242" s="311"/>
      <c r="C242" s="458"/>
      <c r="D242" s="458"/>
      <c r="E242" s="473"/>
      <c r="F242" s="456"/>
    </row>
    <row r="243" spans="1:6" s="1" customFormat="1" ht="13" x14ac:dyDescent="0.2">
      <c r="A243" s="453"/>
      <c r="B243" s="311"/>
      <c r="C243" s="458"/>
      <c r="D243" s="458"/>
      <c r="E243" s="473"/>
      <c r="F243" s="456"/>
    </row>
    <row r="244" spans="1:6" s="1" customFormat="1" ht="13" x14ac:dyDescent="0.2">
      <c r="A244" s="453"/>
      <c r="B244" s="311"/>
      <c r="C244" s="458"/>
      <c r="D244" s="458"/>
      <c r="E244" s="473"/>
      <c r="F244" s="456"/>
    </row>
    <row r="245" spans="1:6" s="1" customFormat="1" ht="13" x14ac:dyDescent="0.2">
      <c r="A245" s="453"/>
      <c r="B245" s="311"/>
      <c r="C245" s="458"/>
      <c r="D245" s="458"/>
      <c r="E245" s="473"/>
      <c r="F245" s="456"/>
    </row>
    <row r="246" spans="1:6" s="1" customFormat="1" ht="13" x14ac:dyDescent="0.2">
      <c r="A246" s="453"/>
      <c r="B246" s="311"/>
      <c r="C246" s="458"/>
      <c r="D246" s="458"/>
      <c r="E246" s="473"/>
      <c r="F246" s="456"/>
    </row>
    <row r="247" spans="1:6" s="1" customFormat="1" ht="13" x14ac:dyDescent="0.2">
      <c r="A247" s="453"/>
      <c r="B247" s="311"/>
      <c r="C247" s="458"/>
      <c r="D247" s="458"/>
      <c r="E247" s="473"/>
      <c r="F247" s="456"/>
    </row>
    <row r="248" spans="1:6" s="1" customFormat="1" ht="13" x14ac:dyDescent="0.2">
      <c r="A248" s="453"/>
      <c r="B248" s="311"/>
      <c r="C248" s="458"/>
      <c r="D248" s="458"/>
      <c r="E248" s="473"/>
      <c r="F248" s="456"/>
    </row>
    <row r="249" spans="1:6" s="1" customFormat="1" ht="13" x14ac:dyDescent="0.2">
      <c r="A249" s="453"/>
      <c r="B249" s="311"/>
      <c r="C249" s="458"/>
      <c r="D249" s="458"/>
      <c r="E249" s="473"/>
      <c r="F249" s="456"/>
    </row>
    <row r="250" spans="1:6" s="1" customFormat="1" ht="13" x14ac:dyDescent="0.2">
      <c r="A250" s="453"/>
      <c r="B250" s="311"/>
      <c r="C250" s="458"/>
      <c r="D250" s="458"/>
      <c r="E250" s="473"/>
      <c r="F250" s="456"/>
    </row>
    <row r="251" spans="1:6" s="1" customFormat="1" ht="13" x14ac:dyDescent="0.2">
      <c r="A251" s="453"/>
      <c r="B251" s="311"/>
      <c r="C251" s="458"/>
      <c r="D251" s="458"/>
      <c r="E251" s="473"/>
      <c r="F251" s="456"/>
    </row>
    <row r="252" spans="1:6" s="1" customFormat="1" ht="13" x14ac:dyDescent="0.2">
      <c r="A252" s="453"/>
      <c r="B252" s="311"/>
      <c r="C252" s="458"/>
      <c r="D252" s="458"/>
      <c r="E252" s="473"/>
      <c r="F252" s="456"/>
    </row>
    <row r="253" spans="1:6" s="1" customFormat="1" ht="13" x14ac:dyDescent="0.2">
      <c r="A253" s="453"/>
      <c r="B253" s="311"/>
      <c r="C253" s="458"/>
      <c r="D253" s="458"/>
      <c r="E253" s="473"/>
      <c r="F253" s="456"/>
    </row>
    <row r="254" spans="1:6" s="1" customFormat="1" ht="13" x14ac:dyDescent="0.2">
      <c r="A254" s="453"/>
      <c r="B254" s="311"/>
      <c r="C254" s="458"/>
      <c r="D254" s="458"/>
      <c r="E254" s="473"/>
      <c r="F254" s="456"/>
    </row>
    <row r="255" spans="1:6" s="1" customFormat="1" ht="13" x14ac:dyDescent="0.2">
      <c r="A255" s="453"/>
      <c r="B255" s="311"/>
      <c r="C255" s="458"/>
      <c r="D255" s="458"/>
      <c r="E255" s="473"/>
      <c r="F255" s="456"/>
    </row>
    <row r="256" spans="1:6" s="1" customFormat="1" ht="13" x14ac:dyDescent="0.2">
      <c r="A256" s="453"/>
      <c r="B256" s="311"/>
      <c r="C256" s="458"/>
      <c r="D256" s="458"/>
      <c r="E256" s="473"/>
      <c r="F256" s="456"/>
    </row>
    <row r="257" spans="1:6" s="1" customFormat="1" x14ac:dyDescent="0.2">
      <c r="A257" s="453"/>
      <c r="B257" s="454"/>
      <c r="C257" s="458"/>
      <c r="D257" s="458"/>
      <c r="E257" s="464"/>
      <c r="F257" s="456"/>
    </row>
    <row r="258" spans="1:6" s="1" customFormat="1" x14ac:dyDescent="0.2">
      <c r="A258" s="453"/>
      <c r="B258" s="454"/>
      <c r="C258" s="458"/>
      <c r="D258" s="460"/>
      <c r="E258" s="464"/>
      <c r="F258" s="456"/>
    </row>
    <row r="259" spans="1:6" s="1" customFormat="1" x14ac:dyDescent="0.2">
      <c r="A259" s="453"/>
      <c r="B259" s="454"/>
      <c r="C259" s="458"/>
      <c r="D259" s="458"/>
      <c r="E259" s="464"/>
      <c r="F259" s="456"/>
    </row>
    <row r="260" spans="1:6" s="1" customFormat="1" x14ac:dyDescent="0.2">
      <c r="A260" s="453"/>
      <c r="B260" s="454"/>
      <c r="C260" s="458"/>
      <c r="D260" s="458"/>
      <c r="E260" s="464"/>
      <c r="F260" s="456"/>
    </row>
    <row r="261" spans="1:6" s="1" customFormat="1" x14ac:dyDescent="0.2">
      <c r="A261" s="453"/>
      <c r="B261" s="454"/>
      <c r="C261" s="458"/>
      <c r="D261" s="458"/>
      <c r="E261" s="464"/>
      <c r="F261" s="456"/>
    </row>
    <row r="262" spans="1:6" s="1" customFormat="1" x14ac:dyDescent="0.25">
      <c r="A262" s="453"/>
      <c r="B262" s="454"/>
      <c r="C262" s="458"/>
      <c r="D262" s="485"/>
      <c r="E262" s="464"/>
      <c r="F262" s="462"/>
    </row>
    <row r="263" spans="1:6" s="1" customFormat="1" x14ac:dyDescent="0.25">
      <c r="A263" s="453"/>
      <c r="B263" s="454"/>
      <c r="C263" s="458"/>
      <c r="D263" s="485"/>
      <c r="E263" s="464"/>
      <c r="F263" s="462"/>
    </row>
    <row r="264" spans="1:6" s="1" customFormat="1" x14ac:dyDescent="0.25">
      <c r="A264" s="453"/>
      <c r="B264" s="454"/>
      <c r="C264" s="458"/>
      <c r="D264" s="485"/>
      <c r="E264" s="464"/>
      <c r="F264" s="462"/>
    </row>
    <row r="265" spans="1:6" s="1" customFormat="1" x14ac:dyDescent="0.25">
      <c r="A265" s="453"/>
      <c r="B265" s="454"/>
      <c r="C265" s="458"/>
      <c r="D265" s="485"/>
      <c r="E265" s="464"/>
      <c r="F265" s="462"/>
    </row>
    <row r="266" spans="1:6" s="1" customFormat="1" x14ac:dyDescent="0.25">
      <c r="A266" s="510"/>
      <c r="B266" s="488"/>
      <c r="C266" s="487"/>
      <c r="D266" s="487"/>
      <c r="E266" s="511"/>
      <c r="F266" s="512"/>
    </row>
    <row r="267" spans="1:6" s="1" customFormat="1" ht="13" thickBot="1" x14ac:dyDescent="0.3">
      <c r="A267" s="466"/>
      <c r="B267" s="467"/>
      <c r="C267" s="468"/>
      <c r="D267" s="468" t="s">
        <v>119</v>
      </c>
      <c r="E267" s="469"/>
      <c r="F267" s="470">
        <f>SUM(F235:F266)</f>
        <v>0</v>
      </c>
    </row>
    <row r="268" spans="1:6" s="1" customFormat="1" x14ac:dyDescent="0.25">
      <c r="A268" s="474"/>
      <c r="B268" s="445"/>
      <c r="C268" s="448"/>
      <c r="D268" s="448"/>
      <c r="E268" s="475"/>
      <c r="F268" s="476"/>
    </row>
    <row r="269" spans="1:6" s="1" customFormat="1" ht="13.5" thickBot="1" x14ac:dyDescent="0.35">
      <c r="A269" s="444"/>
      <c r="B269" s="445"/>
      <c r="C269" s="448"/>
      <c r="D269" s="448"/>
      <c r="E269" s="449"/>
      <c r="F269" s="504"/>
    </row>
    <row r="270" spans="1:6" s="1" customFormat="1" ht="26.5" thickBot="1" x14ac:dyDescent="0.25">
      <c r="A270" s="800" t="s">
        <v>72</v>
      </c>
      <c r="B270" s="801" t="s">
        <v>73</v>
      </c>
      <c r="C270" s="801" t="s">
        <v>74</v>
      </c>
      <c r="D270" s="801" t="s">
        <v>75</v>
      </c>
      <c r="E270" s="821" t="s">
        <v>1446</v>
      </c>
      <c r="F270" s="822" t="s">
        <v>1443</v>
      </c>
    </row>
    <row r="271" spans="1:6" s="1" customFormat="1" ht="13" x14ac:dyDescent="0.3">
      <c r="A271" s="306"/>
      <c r="B271" s="307"/>
      <c r="C271" s="307"/>
      <c r="D271" s="307"/>
      <c r="E271" s="499"/>
      <c r="F271" s="500"/>
    </row>
    <row r="272" spans="1:6" s="1" customFormat="1" x14ac:dyDescent="0.2">
      <c r="A272" s="453"/>
      <c r="B272" s="454" t="s">
        <v>88</v>
      </c>
      <c r="C272" s="458"/>
      <c r="D272" s="458"/>
      <c r="E272" s="473"/>
      <c r="F272" s="456"/>
    </row>
    <row r="273" spans="1:6" s="1" customFormat="1" ht="13" x14ac:dyDescent="0.2">
      <c r="A273" s="329"/>
      <c r="B273" s="330"/>
      <c r="C273" s="458"/>
      <c r="D273" s="458"/>
      <c r="E273" s="473"/>
      <c r="F273" s="456"/>
    </row>
    <row r="274" spans="1:6" s="1" customFormat="1" x14ac:dyDescent="0.2">
      <c r="A274" s="453"/>
      <c r="B274" s="454" t="s">
        <v>958</v>
      </c>
      <c r="C274" s="458"/>
      <c r="D274" s="458"/>
      <c r="E274" s="473"/>
      <c r="F274" s="456">
        <f>F52</f>
        <v>0</v>
      </c>
    </row>
    <row r="275" spans="1:6" s="1" customFormat="1" ht="13" x14ac:dyDescent="0.3">
      <c r="A275" s="306"/>
      <c r="B275" s="307"/>
      <c r="C275" s="307"/>
      <c r="D275" s="307"/>
      <c r="E275" s="499"/>
      <c r="F275" s="500"/>
    </row>
    <row r="276" spans="1:6" s="1" customFormat="1" x14ac:dyDescent="0.2">
      <c r="A276" s="453"/>
      <c r="B276" s="454" t="s">
        <v>790</v>
      </c>
      <c r="C276" s="458"/>
      <c r="D276" s="458"/>
      <c r="E276" s="473"/>
      <c r="F276" s="456">
        <f>F98</f>
        <v>0</v>
      </c>
    </row>
    <row r="277" spans="1:6" s="1" customFormat="1" x14ac:dyDescent="0.2">
      <c r="A277" s="453"/>
      <c r="B277" s="454"/>
      <c r="C277" s="458"/>
      <c r="D277" s="458"/>
      <c r="E277" s="473"/>
      <c r="F277" s="456"/>
    </row>
    <row r="278" spans="1:6" s="1" customFormat="1" x14ac:dyDescent="0.2">
      <c r="A278" s="453"/>
      <c r="B278" s="454" t="s">
        <v>791</v>
      </c>
      <c r="C278" s="458"/>
      <c r="D278" s="458"/>
      <c r="E278" s="473"/>
      <c r="F278" s="456">
        <f>F139</f>
        <v>0</v>
      </c>
    </row>
    <row r="279" spans="1:6" s="1" customFormat="1" x14ac:dyDescent="0.2">
      <c r="A279" s="453"/>
      <c r="B279" s="454"/>
      <c r="C279" s="458"/>
      <c r="D279" s="458"/>
      <c r="E279" s="473"/>
      <c r="F279" s="456"/>
    </row>
    <row r="280" spans="1:6" s="1" customFormat="1" x14ac:dyDescent="0.2">
      <c r="A280" s="453"/>
      <c r="B280" s="454" t="s">
        <v>792</v>
      </c>
      <c r="C280" s="458"/>
      <c r="D280" s="458"/>
      <c r="E280" s="473"/>
      <c r="F280" s="456">
        <f>F180</f>
        <v>0</v>
      </c>
    </row>
    <row r="281" spans="1:6" s="1" customFormat="1" ht="13" x14ac:dyDescent="0.2">
      <c r="A281" s="453"/>
      <c r="B281" s="295"/>
      <c r="C281" s="458"/>
      <c r="D281" s="458"/>
      <c r="E281" s="473"/>
      <c r="F281" s="456"/>
    </row>
    <row r="282" spans="1:6" s="1" customFormat="1" x14ac:dyDescent="0.2">
      <c r="A282" s="453"/>
      <c r="B282" s="454" t="s">
        <v>793</v>
      </c>
      <c r="C282" s="458"/>
      <c r="D282" s="458"/>
      <c r="E282" s="473"/>
      <c r="F282" s="456">
        <f>F227</f>
        <v>0</v>
      </c>
    </row>
    <row r="283" spans="1:6" s="1" customFormat="1" x14ac:dyDescent="0.2">
      <c r="A283" s="453"/>
      <c r="B283" s="304"/>
      <c r="C283" s="458"/>
      <c r="D283" s="458"/>
      <c r="E283" s="473"/>
      <c r="F283" s="456"/>
    </row>
    <row r="284" spans="1:6" s="1" customFormat="1" x14ac:dyDescent="0.2">
      <c r="A284" s="453"/>
      <c r="B284" s="454" t="s">
        <v>794</v>
      </c>
      <c r="C284" s="458"/>
      <c r="D284" s="458"/>
      <c r="E284" s="473"/>
      <c r="F284" s="456">
        <f>F267</f>
        <v>0</v>
      </c>
    </row>
    <row r="285" spans="1:6" s="1" customFormat="1" x14ac:dyDescent="0.2">
      <c r="A285" s="453"/>
      <c r="B285" s="454"/>
      <c r="C285" s="458"/>
      <c r="D285" s="458"/>
      <c r="E285" s="473"/>
      <c r="F285" s="456"/>
    </row>
    <row r="286" spans="1:6" s="1" customFormat="1" x14ac:dyDescent="0.2">
      <c r="A286" s="453"/>
      <c r="B286" s="454"/>
      <c r="C286" s="458"/>
      <c r="D286" s="458"/>
      <c r="E286" s="473"/>
      <c r="F286" s="456"/>
    </row>
    <row r="287" spans="1:6" s="1" customFormat="1" x14ac:dyDescent="0.2">
      <c r="A287" s="453"/>
      <c r="B287" s="304"/>
      <c r="C287" s="458"/>
      <c r="D287" s="458"/>
      <c r="E287" s="473"/>
      <c r="F287" s="456"/>
    </row>
    <row r="288" spans="1:6" s="1" customFormat="1" x14ac:dyDescent="0.2">
      <c r="A288" s="453"/>
      <c r="B288" s="454"/>
      <c r="C288" s="458"/>
      <c r="D288" s="458"/>
      <c r="E288" s="473"/>
      <c r="F288" s="456"/>
    </row>
    <row r="289" spans="1:6" s="1" customFormat="1" x14ac:dyDescent="0.2">
      <c r="A289" s="453"/>
      <c r="B289" s="454"/>
      <c r="C289" s="458"/>
      <c r="D289" s="458"/>
      <c r="E289" s="473"/>
      <c r="F289" s="456"/>
    </row>
    <row r="290" spans="1:6" s="1" customFormat="1" x14ac:dyDescent="0.2">
      <c r="A290" s="453"/>
      <c r="B290" s="454"/>
      <c r="C290" s="458"/>
      <c r="D290" s="458"/>
      <c r="E290" s="473"/>
      <c r="F290" s="456"/>
    </row>
    <row r="291" spans="1:6" s="1" customFormat="1" ht="13" x14ac:dyDescent="0.2">
      <c r="A291" s="453"/>
      <c r="B291" s="295"/>
      <c r="C291" s="458"/>
      <c r="D291" s="458"/>
      <c r="E291" s="473"/>
      <c r="F291" s="456"/>
    </row>
    <row r="292" spans="1:6" s="1" customFormat="1" x14ac:dyDescent="0.2">
      <c r="A292" s="453"/>
      <c r="B292" s="454"/>
      <c r="C292" s="458"/>
      <c r="D292" s="458"/>
      <c r="E292" s="473"/>
      <c r="F292" s="456"/>
    </row>
    <row r="293" spans="1:6" s="1" customFormat="1" x14ac:dyDescent="0.2">
      <c r="A293" s="453"/>
      <c r="B293" s="304"/>
      <c r="C293" s="458"/>
      <c r="D293" s="458"/>
      <c r="E293" s="473"/>
      <c r="F293" s="456"/>
    </row>
    <row r="294" spans="1:6" s="1" customFormat="1" x14ac:dyDescent="0.2">
      <c r="A294" s="453"/>
      <c r="B294" s="454"/>
      <c r="C294" s="458"/>
      <c r="D294" s="458"/>
      <c r="E294" s="473"/>
      <c r="F294" s="456"/>
    </row>
    <row r="295" spans="1:6" s="1" customFormat="1" x14ac:dyDescent="0.2">
      <c r="A295" s="453"/>
      <c r="B295" s="454"/>
      <c r="C295" s="458"/>
      <c r="D295" s="458"/>
      <c r="E295" s="473"/>
      <c r="F295" s="456"/>
    </row>
    <row r="296" spans="1:6" s="1" customFormat="1" x14ac:dyDescent="0.2">
      <c r="A296" s="453"/>
      <c r="B296" s="454"/>
      <c r="C296" s="458"/>
      <c r="D296" s="458"/>
      <c r="E296" s="473"/>
      <c r="F296" s="456"/>
    </row>
    <row r="297" spans="1:6" s="1" customFormat="1" x14ac:dyDescent="0.2">
      <c r="A297" s="453"/>
      <c r="B297" s="502"/>
      <c r="C297" s="458"/>
      <c r="D297" s="458"/>
      <c r="E297" s="473"/>
      <c r="F297" s="456"/>
    </row>
    <row r="298" spans="1:6" s="1" customFormat="1" x14ac:dyDescent="0.2">
      <c r="A298" s="453"/>
      <c r="B298" s="502"/>
      <c r="C298" s="458"/>
      <c r="D298" s="458"/>
      <c r="E298" s="473"/>
      <c r="F298" s="456"/>
    </row>
    <row r="299" spans="1:6" s="1" customFormat="1" x14ac:dyDescent="0.2">
      <c r="A299" s="453"/>
      <c r="B299" s="502"/>
      <c r="C299" s="458"/>
      <c r="D299" s="458"/>
      <c r="E299" s="473"/>
      <c r="F299" s="456"/>
    </row>
    <row r="300" spans="1:6" s="1" customFormat="1" x14ac:dyDescent="0.2">
      <c r="A300" s="453"/>
      <c r="B300" s="502"/>
      <c r="C300" s="458"/>
      <c r="D300" s="458"/>
      <c r="E300" s="473"/>
      <c r="F300" s="456"/>
    </row>
    <row r="301" spans="1:6" s="1" customFormat="1" x14ac:dyDescent="0.2">
      <c r="A301" s="453"/>
      <c r="B301" s="502"/>
      <c r="C301" s="458"/>
      <c r="D301" s="458"/>
      <c r="E301" s="473"/>
      <c r="F301" s="456"/>
    </row>
    <row r="302" spans="1:6" s="1" customFormat="1" x14ac:dyDescent="0.2">
      <c r="A302" s="453"/>
      <c r="B302" s="502"/>
      <c r="C302" s="458"/>
      <c r="D302" s="458"/>
      <c r="E302" s="473"/>
      <c r="F302" s="456"/>
    </row>
    <row r="303" spans="1:6" s="1" customFormat="1" x14ac:dyDescent="0.2">
      <c r="A303" s="453"/>
      <c r="B303" s="502"/>
      <c r="C303" s="458"/>
      <c r="D303" s="458"/>
      <c r="E303" s="473"/>
      <c r="F303" s="456"/>
    </row>
    <row r="304" spans="1:6" s="1" customFormat="1" ht="13" x14ac:dyDescent="0.2">
      <c r="A304" s="329"/>
      <c r="B304" s="330"/>
      <c r="C304" s="458"/>
      <c r="D304" s="458"/>
      <c r="E304" s="473"/>
      <c r="F304" s="456"/>
    </row>
    <row r="305" spans="1:6" s="1" customFormat="1" ht="13" x14ac:dyDescent="0.2">
      <c r="A305" s="329"/>
      <c r="B305" s="330"/>
      <c r="C305" s="458"/>
      <c r="D305" s="458"/>
      <c r="E305" s="473"/>
      <c r="F305" s="456"/>
    </row>
    <row r="306" spans="1:6" s="1" customFormat="1" x14ac:dyDescent="0.2">
      <c r="A306" s="503"/>
      <c r="B306" s="490"/>
      <c r="C306" s="458"/>
      <c r="D306" s="458"/>
      <c r="E306" s="473"/>
      <c r="F306" s="456"/>
    </row>
    <row r="307" spans="1:6" s="1" customFormat="1" x14ac:dyDescent="0.2">
      <c r="A307" s="503"/>
      <c r="B307" s="490"/>
      <c r="C307" s="458"/>
      <c r="D307" s="458"/>
      <c r="E307" s="473"/>
      <c r="F307" s="456"/>
    </row>
    <row r="308" spans="1:6" s="1" customFormat="1" x14ac:dyDescent="0.2">
      <c r="A308" s="503"/>
      <c r="B308" s="498"/>
      <c r="C308" s="458"/>
      <c r="D308" s="458"/>
      <c r="E308" s="473"/>
      <c r="F308" s="456"/>
    </row>
    <row r="309" spans="1:6" s="1" customFormat="1" ht="13" x14ac:dyDescent="0.2">
      <c r="A309" s="453"/>
      <c r="B309" s="311"/>
      <c r="C309" s="458"/>
      <c r="D309" s="458"/>
      <c r="E309" s="473"/>
      <c r="F309" s="456"/>
    </row>
    <row r="310" spans="1:6" s="1" customFormat="1" x14ac:dyDescent="0.2">
      <c r="A310" s="453"/>
      <c r="B310" s="463"/>
      <c r="C310" s="458"/>
      <c r="D310" s="458"/>
      <c r="E310" s="473"/>
      <c r="F310" s="456"/>
    </row>
    <row r="311" spans="1:6" s="1" customFormat="1" x14ac:dyDescent="0.2">
      <c r="A311" s="453"/>
      <c r="B311" s="463"/>
      <c r="C311" s="458"/>
      <c r="D311" s="458"/>
      <c r="E311" s="473"/>
      <c r="F311" s="456"/>
    </row>
    <row r="312" spans="1:6" s="1" customFormat="1" x14ac:dyDescent="0.2">
      <c r="A312" s="453"/>
      <c r="B312" s="463"/>
      <c r="C312" s="458"/>
      <c r="D312" s="458"/>
      <c r="E312" s="473"/>
      <c r="F312" s="456"/>
    </row>
    <row r="313" spans="1:6" s="1" customFormat="1" x14ac:dyDescent="0.2">
      <c r="A313" s="453"/>
      <c r="B313" s="463"/>
      <c r="C313" s="458"/>
      <c r="D313" s="458"/>
      <c r="E313" s="473"/>
      <c r="F313" s="456"/>
    </row>
    <row r="314" spans="1:6" s="1" customFormat="1" ht="13" x14ac:dyDescent="0.2">
      <c r="A314" s="453"/>
      <c r="B314" s="311"/>
      <c r="C314" s="458"/>
      <c r="D314" s="458"/>
      <c r="E314" s="473"/>
      <c r="F314" s="456"/>
    </row>
    <row r="315" spans="1:6" s="1" customFormat="1" ht="13" x14ac:dyDescent="0.2">
      <c r="A315" s="453"/>
      <c r="B315" s="311"/>
      <c r="C315" s="458"/>
      <c r="D315" s="458"/>
      <c r="E315" s="473"/>
      <c r="F315" s="456"/>
    </row>
    <row r="316" spans="1:6" s="1" customFormat="1" x14ac:dyDescent="0.2">
      <c r="A316" s="453"/>
      <c r="B316" s="463"/>
      <c r="C316" s="458"/>
      <c r="D316" s="458"/>
      <c r="E316" s="473"/>
      <c r="F316" s="456"/>
    </row>
    <row r="317" spans="1:6" s="1" customFormat="1" ht="13" x14ac:dyDescent="0.2">
      <c r="A317" s="453"/>
      <c r="B317" s="311"/>
      <c r="C317" s="458"/>
      <c r="D317" s="458"/>
      <c r="E317" s="473"/>
      <c r="F317" s="456"/>
    </row>
    <row r="318" spans="1:6" s="1" customFormat="1" ht="13" x14ac:dyDescent="0.2">
      <c r="A318" s="453"/>
      <c r="B318" s="311"/>
      <c r="C318" s="458"/>
      <c r="D318" s="458"/>
      <c r="E318" s="473"/>
      <c r="F318" s="456"/>
    </row>
    <row r="319" spans="1:6" s="1" customFormat="1" ht="13" x14ac:dyDescent="0.2">
      <c r="A319" s="453"/>
      <c r="B319" s="311"/>
      <c r="C319" s="458"/>
      <c r="D319" s="458"/>
      <c r="E319" s="473"/>
      <c r="F319" s="456"/>
    </row>
    <row r="320" spans="1:6" s="1" customFormat="1" x14ac:dyDescent="0.2">
      <c r="A320" s="453"/>
      <c r="B320" s="463"/>
      <c r="C320" s="458"/>
      <c r="D320" s="458"/>
      <c r="E320" s="473"/>
      <c r="F320" s="456"/>
    </row>
    <row r="321" spans="1:6" s="1" customFormat="1" x14ac:dyDescent="0.2">
      <c r="A321" s="453"/>
      <c r="B321" s="463"/>
      <c r="C321" s="458"/>
      <c r="D321" s="458"/>
      <c r="E321" s="473"/>
      <c r="F321" s="456"/>
    </row>
    <row r="322" spans="1:6" s="1" customFormat="1" x14ac:dyDescent="0.2">
      <c r="A322" s="453"/>
      <c r="B322" s="463"/>
      <c r="C322" s="454"/>
      <c r="D322" s="458"/>
      <c r="E322" s="473"/>
      <c r="F322" s="456"/>
    </row>
    <row r="323" spans="1:6" s="1" customFormat="1" x14ac:dyDescent="0.25">
      <c r="A323" s="510"/>
      <c r="B323" s="488"/>
      <c r="C323" s="487"/>
      <c r="D323" s="487"/>
      <c r="E323" s="511"/>
      <c r="F323" s="512"/>
    </row>
    <row r="324" spans="1:6" s="1" customFormat="1" ht="13" thickBot="1" x14ac:dyDescent="0.3">
      <c r="A324" s="466"/>
      <c r="B324" s="467"/>
      <c r="C324" s="468"/>
      <c r="D324" s="468" t="s">
        <v>89</v>
      </c>
      <c r="E324" s="469"/>
      <c r="F324" s="470">
        <f>SUM(F274:F323)</f>
        <v>0</v>
      </c>
    </row>
    <row r="325" spans="1:6" x14ac:dyDescent="0.25">
      <c r="F325" s="33"/>
    </row>
    <row r="326" spans="1:6" x14ac:dyDescent="0.25">
      <c r="F326" s="33"/>
    </row>
    <row r="327" spans="1:6" x14ac:dyDescent="0.25">
      <c r="F327" s="33"/>
    </row>
    <row r="328" spans="1:6" x14ac:dyDescent="0.25">
      <c r="F328" s="33"/>
    </row>
    <row r="329" spans="1:6" x14ac:dyDescent="0.25">
      <c r="F329" s="33"/>
    </row>
    <row r="330" spans="1:6" x14ac:dyDescent="0.25">
      <c r="F330" s="33"/>
    </row>
    <row r="331" spans="1:6" x14ac:dyDescent="0.25">
      <c r="F331" s="33"/>
    </row>
    <row r="332" spans="1:6" x14ac:dyDescent="0.25">
      <c r="F332" s="33"/>
    </row>
    <row r="333" spans="1:6" x14ac:dyDescent="0.25">
      <c r="F333" s="33"/>
    </row>
    <row r="334" spans="1:6" x14ac:dyDescent="0.25">
      <c r="F334" s="33"/>
    </row>
    <row r="335" spans="1:6" x14ac:dyDescent="0.25">
      <c r="F335" s="33"/>
    </row>
    <row r="336" spans="1:6" x14ac:dyDescent="0.25">
      <c r="F336" s="33"/>
    </row>
    <row r="337" spans="6:6" x14ac:dyDescent="0.25">
      <c r="F337" s="33"/>
    </row>
    <row r="338" spans="6:6" x14ac:dyDescent="0.25">
      <c r="F338" s="33"/>
    </row>
    <row r="339" spans="6:6" x14ac:dyDescent="0.25">
      <c r="F339" s="33"/>
    </row>
    <row r="340" spans="6:6" x14ac:dyDescent="0.25">
      <c r="F340" s="33"/>
    </row>
    <row r="341" spans="6:6" x14ac:dyDescent="0.25">
      <c r="F341" s="33"/>
    </row>
    <row r="342" spans="6:6" x14ac:dyDescent="0.25">
      <c r="F342" s="33"/>
    </row>
    <row r="343" spans="6:6" x14ac:dyDescent="0.25">
      <c r="F343" s="33"/>
    </row>
    <row r="344" spans="6:6" x14ac:dyDescent="0.25">
      <c r="F344" s="33"/>
    </row>
    <row r="345" spans="6:6" x14ac:dyDescent="0.25">
      <c r="F345" s="33"/>
    </row>
    <row r="346" spans="6:6" x14ac:dyDescent="0.25">
      <c r="F346" s="33"/>
    </row>
    <row r="347" spans="6:6" x14ac:dyDescent="0.25">
      <c r="F347" s="33"/>
    </row>
    <row r="348" spans="6:6" x14ac:dyDescent="0.25">
      <c r="F348" s="33"/>
    </row>
    <row r="349" spans="6:6" x14ac:dyDescent="0.25">
      <c r="F349" s="33"/>
    </row>
    <row r="350" spans="6:6" x14ac:dyDescent="0.25">
      <c r="F350" s="33"/>
    </row>
    <row r="351" spans="6:6" x14ac:dyDescent="0.25">
      <c r="F351" s="33"/>
    </row>
    <row r="352" spans="6:6" x14ac:dyDescent="0.25">
      <c r="F352" s="33"/>
    </row>
    <row r="353" spans="6:6" x14ac:dyDescent="0.25">
      <c r="F353" s="33"/>
    </row>
    <row r="354" spans="6:6" x14ac:dyDescent="0.25">
      <c r="F354" s="33"/>
    </row>
    <row r="355" spans="6:6" x14ac:dyDescent="0.25">
      <c r="F355" s="33"/>
    </row>
    <row r="356" spans="6:6" x14ac:dyDescent="0.25">
      <c r="F356" s="33"/>
    </row>
    <row r="357" spans="6:6" x14ac:dyDescent="0.25">
      <c r="F357" s="33"/>
    </row>
    <row r="358" spans="6:6" x14ac:dyDescent="0.25">
      <c r="F358" s="33"/>
    </row>
    <row r="359" spans="6:6" x14ac:dyDescent="0.25">
      <c r="F359" s="33"/>
    </row>
    <row r="360" spans="6:6" x14ac:dyDescent="0.25">
      <c r="F360" s="33"/>
    </row>
    <row r="361" spans="6:6" x14ac:dyDescent="0.25">
      <c r="F361" s="33"/>
    </row>
    <row r="362" spans="6:6" x14ac:dyDescent="0.25">
      <c r="F362" s="33"/>
    </row>
    <row r="363" spans="6:6" x14ac:dyDescent="0.25">
      <c r="F363" s="33"/>
    </row>
    <row r="364" spans="6:6" x14ac:dyDescent="0.25">
      <c r="F364" s="33"/>
    </row>
    <row r="365" spans="6:6" x14ac:dyDescent="0.25">
      <c r="F365" s="33"/>
    </row>
    <row r="366" spans="6:6" x14ac:dyDescent="0.25">
      <c r="F366" s="33"/>
    </row>
    <row r="367" spans="6:6" x14ac:dyDescent="0.25">
      <c r="F367" s="33"/>
    </row>
    <row r="368" spans="6:6" x14ac:dyDescent="0.25">
      <c r="F368" s="33"/>
    </row>
    <row r="369" spans="6:6" x14ac:dyDescent="0.25">
      <c r="F369" s="33"/>
    </row>
    <row r="370" spans="6:6" x14ac:dyDescent="0.25">
      <c r="F370" s="33"/>
    </row>
    <row r="371" spans="6:6" x14ac:dyDescent="0.25">
      <c r="F371" s="33"/>
    </row>
    <row r="372" spans="6:6" x14ac:dyDescent="0.25">
      <c r="F372" s="33"/>
    </row>
    <row r="373" spans="6:6" x14ac:dyDescent="0.25">
      <c r="F373" s="33"/>
    </row>
    <row r="374" spans="6:6" x14ac:dyDescent="0.25">
      <c r="F374" s="33"/>
    </row>
    <row r="375" spans="6:6" x14ac:dyDescent="0.25">
      <c r="F375" s="33"/>
    </row>
    <row r="376" spans="6:6" x14ac:dyDescent="0.25">
      <c r="F376" s="33"/>
    </row>
    <row r="377" spans="6:6" x14ac:dyDescent="0.25">
      <c r="F377" s="33"/>
    </row>
    <row r="378" spans="6:6" x14ac:dyDescent="0.25">
      <c r="F378" s="33"/>
    </row>
    <row r="379" spans="6:6" x14ac:dyDescent="0.25">
      <c r="F379" s="33"/>
    </row>
    <row r="380" spans="6:6" x14ac:dyDescent="0.25">
      <c r="F380" s="33"/>
    </row>
    <row r="381" spans="6:6" x14ac:dyDescent="0.25">
      <c r="F381" s="33"/>
    </row>
    <row r="382" spans="6:6" x14ac:dyDescent="0.25">
      <c r="F382" s="33"/>
    </row>
    <row r="383" spans="6:6" x14ac:dyDescent="0.25">
      <c r="F383" s="33"/>
    </row>
    <row r="384" spans="6:6" x14ac:dyDescent="0.25">
      <c r="F384" s="33"/>
    </row>
    <row r="385" spans="6:6" x14ac:dyDescent="0.25">
      <c r="F385" s="33"/>
    </row>
    <row r="386" spans="6:6" x14ac:dyDescent="0.25">
      <c r="F386" s="33"/>
    </row>
    <row r="387" spans="6:6" x14ac:dyDescent="0.25">
      <c r="F387" s="33"/>
    </row>
    <row r="388" spans="6:6" x14ac:dyDescent="0.25">
      <c r="F388" s="33"/>
    </row>
    <row r="389" spans="6:6" x14ac:dyDescent="0.25">
      <c r="F389" s="33"/>
    </row>
    <row r="390" spans="6:6" x14ac:dyDescent="0.25">
      <c r="F390" s="33"/>
    </row>
    <row r="391" spans="6:6" x14ac:dyDescent="0.25">
      <c r="F391" s="33"/>
    </row>
    <row r="392" spans="6:6" x14ac:dyDescent="0.25">
      <c r="F392" s="33"/>
    </row>
    <row r="393" spans="6:6" x14ac:dyDescent="0.25">
      <c r="F393" s="33"/>
    </row>
    <row r="394" spans="6:6" x14ac:dyDescent="0.25">
      <c r="F394" s="33"/>
    </row>
    <row r="395" spans="6:6" x14ac:dyDescent="0.25">
      <c r="F395" s="33"/>
    </row>
    <row r="396" spans="6:6" x14ac:dyDescent="0.25">
      <c r="F396" s="33"/>
    </row>
    <row r="397" spans="6:6" x14ac:dyDescent="0.25">
      <c r="F397" s="33"/>
    </row>
    <row r="398" spans="6:6" x14ac:dyDescent="0.25">
      <c r="F398" s="33"/>
    </row>
    <row r="399" spans="6:6" x14ac:dyDescent="0.25">
      <c r="F399" s="33"/>
    </row>
    <row r="400" spans="6:6" x14ac:dyDescent="0.25">
      <c r="F400" s="33"/>
    </row>
    <row r="401" spans="6:6" x14ac:dyDescent="0.25">
      <c r="F401" s="33"/>
    </row>
    <row r="402" spans="6:6" x14ac:dyDescent="0.25">
      <c r="F402" s="33"/>
    </row>
    <row r="403" spans="6:6" x14ac:dyDescent="0.25">
      <c r="F403" s="33"/>
    </row>
    <row r="404" spans="6:6" x14ac:dyDescent="0.25">
      <c r="F404" s="33"/>
    </row>
    <row r="405" spans="6:6" x14ac:dyDescent="0.25">
      <c r="F405" s="33"/>
    </row>
    <row r="406" spans="6:6" x14ac:dyDescent="0.25">
      <c r="F406" s="33"/>
    </row>
    <row r="407" spans="6:6" x14ac:dyDescent="0.25">
      <c r="F407" s="33"/>
    </row>
    <row r="408" spans="6:6" x14ac:dyDescent="0.25">
      <c r="F408" s="33"/>
    </row>
    <row r="409" spans="6:6" x14ac:dyDescent="0.25">
      <c r="F409" s="33"/>
    </row>
    <row r="410" spans="6:6" x14ac:dyDescent="0.25">
      <c r="F410" s="33"/>
    </row>
    <row r="411" spans="6:6" x14ac:dyDescent="0.25">
      <c r="F411" s="33"/>
    </row>
    <row r="412" spans="6:6" x14ac:dyDescent="0.25">
      <c r="F412" s="33"/>
    </row>
    <row r="413" spans="6:6" x14ac:dyDescent="0.25">
      <c r="F413" s="33"/>
    </row>
    <row r="414" spans="6:6" x14ac:dyDescent="0.25">
      <c r="F414" s="33"/>
    </row>
    <row r="415" spans="6:6" x14ac:dyDescent="0.25">
      <c r="F415" s="33"/>
    </row>
    <row r="416" spans="6:6" x14ac:dyDescent="0.25">
      <c r="F416" s="33"/>
    </row>
    <row r="417" spans="6:6" x14ac:dyDescent="0.25">
      <c r="F417" s="33"/>
    </row>
    <row r="418" spans="6:6" x14ac:dyDescent="0.25">
      <c r="F418" s="33"/>
    </row>
    <row r="419" spans="6:6" x14ac:dyDescent="0.25">
      <c r="F419" s="33"/>
    </row>
    <row r="420" spans="6:6" x14ac:dyDescent="0.25">
      <c r="F420" s="33"/>
    </row>
    <row r="421" spans="6:6" x14ac:dyDescent="0.25">
      <c r="F421" s="33"/>
    </row>
    <row r="422" spans="6:6" x14ac:dyDescent="0.25">
      <c r="F422" s="33"/>
    </row>
    <row r="423" spans="6:6" x14ac:dyDescent="0.25">
      <c r="F423" s="33"/>
    </row>
    <row r="424" spans="6:6" x14ac:dyDescent="0.25">
      <c r="F424" s="33"/>
    </row>
    <row r="425" spans="6:6" x14ac:dyDescent="0.25">
      <c r="F425" s="33"/>
    </row>
    <row r="426" spans="6:6" x14ac:dyDescent="0.25">
      <c r="F426" s="33"/>
    </row>
    <row r="427" spans="6:6" x14ac:dyDescent="0.25">
      <c r="F427" s="33"/>
    </row>
    <row r="428" spans="6:6" x14ac:dyDescent="0.25">
      <c r="F428" s="33"/>
    </row>
    <row r="429" spans="6:6" x14ac:dyDescent="0.25">
      <c r="F429" s="33"/>
    </row>
    <row r="430" spans="6:6" x14ac:dyDescent="0.25">
      <c r="F430" s="33"/>
    </row>
    <row r="431" spans="6:6" x14ac:dyDescent="0.25">
      <c r="F431" s="33"/>
    </row>
    <row r="432" spans="6:6" x14ac:dyDescent="0.25">
      <c r="F432" s="33"/>
    </row>
    <row r="433" spans="6:6" x14ac:dyDescent="0.25">
      <c r="F433" s="33"/>
    </row>
    <row r="434" spans="6:6" x14ac:dyDescent="0.25">
      <c r="F434" s="33"/>
    </row>
    <row r="435" spans="6:6" x14ac:dyDescent="0.25">
      <c r="F435" s="33"/>
    </row>
    <row r="436" spans="6:6" x14ac:dyDescent="0.25">
      <c r="F436" s="33"/>
    </row>
    <row r="437" spans="6:6" x14ac:dyDescent="0.25">
      <c r="F437" s="33"/>
    </row>
    <row r="438" spans="6:6" x14ac:dyDescent="0.25">
      <c r="F438" s="33"/>
    </row>
    <row r="439" spans="6:6" x14ac:dyDescent="0.25">
      <c r="F439" s="33"/>
    </row>
    <row r="440" spans="6:6" x14ac:dyDescent="0.25">
      <c r="F440" s="33"/>
    </row>
    <row r="441" spans="6:6" x14ac:dyDescent="0.25">
      <c r="F441" s="33"/>
    </row>
    <row r="442" spans="6:6" x14ac:dyDescent="0.25">
      <c r="F442" s="33"/>
    </row>
    <row r="443" spans="6:6" x14ac:dyDescent="0.25">
      <c r="F443" s="33"/>
    </row>
    <row r="444" spans="6:6" x14ac:dyDescent="0.25">
      <c r="F444" s="33"/>
    </row>
    <row r="445" spans="6:6" x14ac:dyDescent="0.25">
      <c r="F445" s="33"/>
    </row>
    <row r="446" spans="6:6" x14ac:dyDescent="0.25">
      <c r="F446" s="33"/>
    </row>
    <row r="447" spans="6:6" x14ac:dyDescent="0.25">
      <c r="F447" s="33"/>
    </row>
    <row r="448" spans="6:6" x14ac:dyDescent="0.25">
      <c r="F448" s="33"/>
    </row>
    <row r="449" spans="6:6" x14ac:dyDescent="0.25">
      <c r="F449" s="33"/>
    </row>
    <row r="450" spans="6:6" x14ac:dyDescent="0.25">
      <c r="F450" s="33"/>
    </row>
    <row r="451" spans="6:6" x14ac:dyDescent="0.25">
      <c r="F451" s="33"/>
    </row>
    <row r="452" spans="6:6" x14ac:dyDescent="0.25">
      <c r="F452" s="33"/>
    </row>
    <row r="453" spans="6:6" x14ac:dyDescent="0.25">
      <c r="F453" s="33"/>
    </row>
    <row r="454" spans="6:6" x14ac:dyDescent="0.25">
      <c r="F454" s="33"/>
    </row>
    <row r="455" spans="6:6" x14ac:dyDescent="0.25">
      <c r="F455" s="33"/>
    </row>
    <row r="456" spans="6:6" x14ac:dyDescent="0.25">
      <c r="F456" s="33"/>
    </row>
    <row r="457" spans="6:6" x14ac:dyDescent="0.25">
      <c r="F457" s="33"/>
    </row>
    <row r="458" spans="6:6" x14ac:dyDescent="0.25">
      <c r="F458" s="33"/>
    </row>
    <row r="459" spans="6:6" x14ac:dyDescent="0.25">
      <c r="F459" s="33"/>
    </row>
    <row r="460" spans="6:6" x14ac:dyDescent="0.25">
      <c r="F460" s="33"/>
    </row>
    <row r="461" spans="6:6" x14ac:dyDescent="0.25">
      <c r="F461" s="33"/>
    </row>
    <row r="462" spans="6:6" x14ac:dyDescent="0.25">
      <c r="F462" s="33"/>
    </row>
    <row r="463" spans="6:6" x14ac:dyDescent="0.25">
      <c r="F463" s="33"/>
    </row>
    <row r="464" spans="6:6" x14ac:dyDescent="0.25">
      <c r="F464" s="33"/>
    </row>
    <row r="465" spans="6:6" x14ac:dyDescent="0.25">
      <c r="F465" s="33"/>
    </row>
    <row r="466" spans="6:6" x14ac:dyDescent="0.25">
      <c r="F466" s="33"/>
    </row>
    <row r="467" spans="6:6" x14ac:dyDescent="0.25">
      <c r="F467" s="33"/>
    </row>
    <row r="468" spans="6:6" x14ac:dyDescent="0.25">
      <c r="F468" s="33"/>
    </row>
    <row r="469" spans="6:6" x14ac:dyDescent="0.25">
      <c r="F469" s="33"/>
    </row>
    <row r="470" spans="6:6" x14ac:dyDescent="0.25">
      <c r="F470" s="33"/>
    </row>
    <row r="471" spans="6:6" x14ac:dyDescent="0.25">
      <c r="F471" s="33"/>
    </row>
    <row r="472" spans="6:6" x14ac:dyDescent="0.25">
      <c r="F472" s="33"/>
    </row>
    <row r="473" spans="6:6" x14ac:dyDescent="0.25">
      <c r="F473" s="33"/>
    </row>
    <row r="474" spans="6:6" x14ac:dyDescent="0.25">
      <c r="F474" s="33"/>
    </row>
    <row r="475" spans="6:6" x14ac:dyDescent="0.25">
      <c r="F475" s="33"/>
    </row>
    <row r="476" spans="6:6" x14ac:dyDescent="0.25">
      <c r="F476" s="33"/>
    </row>
    <row r="477" spans="6:6" x14ac:dyDescent="0.25">
      <c r="F477" s="33"/>
    </row>
    <row r="478" spans="6:6" x14ac:dyDescent="0.25">
      <c r="F478" s="33"/>
    </row>
    <row r="479" spans="6:6" x14ac:dyDescent="0.25">
      <c r="F479" s="33"/>
    </row>
    <row r="480" spans="6:6" x14ac:dyDescent="0.25">
      <c r="F480" s="33"/>
    </row>
    <row r="481" spans="6:6" x14ac:dyDescent="0.25">
      <c r="F481" s="33"/>
    </row>
    <row r="482" spans="6:6" x14ac:dyDescent="0.25">
      <c r="F482" s="33"/>
    </row>
    <row r="483" spans="6:6" x14ac:dyDescent="0.25">
      <c r="F483" s="33"/>
    </row>
    <row r="484" spans="6:6" x14ac:dyDescent="0.25">
      <c r="F484" s="33"/>
    </row>
    <row r="485" spans="6:6" x14ac:dyDescent="0.25">
      <c r="F485" s="33"/>
    </row>
    <row r="486" spans="6:6" x14ac:dyDescent="0.25">
      <c r="F486" s="33"/>
    </row>
    <row r="487" spans="6:6" x14ac:dyDescent="0.25">
      <c r="F487" s="33"/>
    </row>
    <row r="488" spans="6:6" x14ac:dyDescent="0.25">
      <c r="F488" s="33"/>
    </row>
    <row r="489" spans="6:6" x14ac:dyDescent="0.25">
      <c r="F489" s="33"/>
    </row>
    <row r="490" spans="6:6" x14ac:dyDescent="0.25">
      <c r="F490" s="33"/>
    </row>
    <row r="491" spans="6:6" x14ac:dyDescent="0.25">
      <c r="F491" s="33"/>
    </row>
    <row r="492" spans="6:6" x14ac:dyDescent="0.25">
      <c r="F492" s="33"/>
    </row>
    <row r="493" spans="6:6" x14ac:dyDescent="0.25">
      <c r="F493" s="33"/>
    </row>
    <row r="494" spans="6:6" x14ac:dyDescent="0.25">
      <c r="F494" s="33"/>
    </row>
    <row r="495" spans="6:6" x14ac:dyDescent="0.25">
      <c r="F495" s="33"/>
    </row>
    <row r="496" spans="6:6" x14ac:dyDescent="0.25">
      <c r="F496" s="33"/>
    </row>
    <row r="497" spans="6:6" x14ac:dyDescent="0.25">
      <c r="F497" s="33"/>
    </row>
    <row r="498" spans="6:6" x14ac:dyDescent="0.25">
      <c r="F498" s="33"/>
    </row>
    <row r="499" spans="6:6" x14ac:dyDescent="0.25">
      <c r="F499" s="33"/>
    </row>
    <row r="500" spans="6:6" x14ac:dyDescent="0.25">
      <c r="F500" s="33"/>
    </row>
    <row r="501" spans="6:6" x14ac:dyDescent="0.25">
      <c r="F501" s="33"/>
    </row>
    <row r="502" spans="6:6" x14ac:dyDescent="0.25">
      <c r="F502" s="33"/>
    </row>
    <row r="503" spans="6:6" x14ac:dyDescent="0.25">
      <c r="F503" s="33"/>
    </row>
    <row r="504" spans="6:6" x14ac:dyDescent="0.25">
      <c r="F504" s="33"/>
    </row>
    <row r="505" spans="6:6" x14ac:dyDescent="0.25">
      <c r="F505" s="33"/>
    </row>
    <row r="506" spans="6:6" x14ac:dyDescent="0.25">
      <c r="F506" s="33"/>
    </row>
    <row r="507" spans="6:6" x14ac:dyDescent="0.25">
      <c r="F507" s="33"/>
    </row>
    <row r="508" spans="6:6" x14ac:dyDescent="0.25">
      <c r="F508" s="33"/>
    </row>
    <row r="509" spans="6:6" x14ac:dyDescent="0.25">
      <c r="F509" s="33"/>
    </row>
    <row r="510" spans="6:6" x14ac:dyDescent="0.25">
      <c r="F510" s="33"/>
    </row>
    <row r="511" spans="6:6" x14ac:dyDescent="0.25">
      <c r="F511" s="33"/>
    </row>
    <row r="512" spans="6:6" x14ac:dyDescent="0.25">
      <c r="F512" s="33"/>
    </row>
    <row r="513" spans="6:6" x14ac:dyDescent="0.25">
      <c r="F513" s="33"/>
    </row>
    <row r="514" spans="6:6" x14ac:dyDescent="0.25">
      <c r="F514" s="33"/>
    </row>
    <row r="515" spans="6:6" x14ac:dyDescent="0.25">
      <c r="F515" s="33"/>
    </row>
    <row r="516" spans="6:6" x14ac:dyDescent="0.25">
      <c r="F516" s="33"/>
    </row>
    <row r="517" spans="6:6" x14ac:dyDescent="0.25">
      <c r="F517" s="33"/>
    </row>
    <row r="518" spans="6:6" x14ac:dyDescent="0.25">
      <c r="F518" s="33"/>
    </row>
    <row r="519" spans="6:6" x14ac:dyDescent="0.25">
      <c r="F519" s="33"/>
    </row>
    <row r="520" spans="6:6" x14ac:dyDescent="0.25">
      <c r="F520" s="33"/>
    </row>
    <row r="521" spans="6:6" x14ac:dyDescent="0.25">
      <c r="F521" s="33"/>
    </row>
    <row r="522" spans="6:6" x14ac:dyDescent="0.25">
      <c r="F522" s="33"/>
    </row>
    <row r="523" spans="6:6" x14ac:dyDescent="0.25">
      <c r="F523" s="33"/>
    </row>
    <row r="524" spans="6:6" x14ac:dyDescent="0.25">
      <c r="F524" s="33"/>
    </row>
    <row r="525" spans="6:6" x14ac:dyDescent="0.25">
      <c r="F525" s="33"/>
    </row>
    <row r="526" spans="6:6" x14ac:dyDescent="0.25">
      <c r="F526" s="33"/>
    </row>
    <row r="527" spans="6:6" x14ac:dyDescent="0.25">
      <c r="F527" s="33"/>
    </row>
    <row r="528" spans="6:6" x14ac:dyDescent="0.25">
      <c r="F528" s="33"/>
    </row>
    <row r="529" spans="6:6" x14ac:dyDescent="0.25">
      <c r="F529" s="33"/>
    </row>
    <row r="530" spans="6:6" x14ac:dyDescent="0.25">
      <c r="F530" s="33"/>
    </row>
    <row r="531" spans="6:6" x14ac:dyDescent="0.25">
      <c r="F531" s="33"/>
    </row>
    <row r="532" spans="6:6" x14ac:dyDescent="0.25">
      <c r="F532" s="33"/>
    </row>
    <row r="533" spans="6:6" x14ac:dyDescent="0.25">
      <c r="F533" s="33"/>
    </row>
    <row r="534" spans="6:6" x14ac:dyDescent="0.25">
      <c r="F534" s="33"/>
    </row>
    <row r="535" spans="6:6" x14ac:dyDescent="0.25">
      <c r="F535" s="33"/>
    </row>
    <row r="536" spans="6:6" x14ac:dyDescent="0.25">
      <c r="F536" s="33"/>
    </row>
    <row r="537" spans="6:6" x14ac:dyDescent="0.25">
      <c r="F537" s="33"/>
    </row>
    <row r="538" spans="6:6" x14ac:dyDescent="0.25">
      <c r="F538" s="33"/>
    </row>
    <row r="539" spans="6:6" x14ac:dyDescent="0.25">
      <c r="F539" s="33"/>
    </row>
    <row r="540" spans="6:6" x14ac:dyDescent="0.25">
      <c r="F540" s="33"/>
    </row>
    <row r="541" spans="6:6" x14ac:dyDescent="0.25">
      <c r="F541" s="33"/>
    </row>
    <row r="542" spans="6:6" x14ac:dyDescent="0.25">
      <c r="F542" s="33"/>
    </row>
    <row r="543" spans="6:6" x14ac:dyDescent="0.25">
      <c r="F543" s="33"/>
    </row>
    <row r="544" spans="6:6" x14ac:dyDescent="0.25">
      <c r="F544" s="33"/>
    </row>
    <row r="545" spans="6:6" x14ac:dyDescent="0.25">
      <c r="F545" s="33"/>
    </row>
    <row r="546" spans="6:6" x14ac:dyDescent="0.25">
      <c r="F546" s="33"/>
    </row>
    <row r="547" spans="6:6" x14ac:dyDescent="0.25">
      <c r="F547" s="33"/>
    </row>
    <row r="548" spans="6:6" x14ac:dyDescent="0.25">
      <c r="F548" s="33"/>
    </row>
    <row r="549" spans="6:6" x14ac:dyDescent="0.25">
      <c r="F549" s="33"/>
    </row>
    <row r="550" spans="6:6" x14ac:dyDescent="0.25">
      <c r="F550" s="33"/>
    </row>
    <row r="551" spans="6:6" x14ac:dyDescent="0.25">
      <c r="F551" s="33"/>
    </row>
    <row r="552" spans="6:6" x14ac:dyDescent="0.25">
      <c r="F552" s="33"/>
    </row>
    <row r="553" spans="6:6" x14ac:dyDescent="0.25">
      <c r="F553" s="33"/>
    </row>
    <row r="554" spans="6:6" x14ac:dyDescent="0.25">
      <c r="F554" s="33"/>
    </row>
    <row r="555" spans="6:6" x14ac:dyDescent="0.25">
      <c r="F555" s="33"/>
    </row>
  </sheetData>
  <mergeCells count="2">
    <mergeCell ref="A1:F1"/>
    <mergeCell ref="A2:F2"/>
  </mergeCells>
  <pageMargins left="0.70866141732283472" right="0.70866141732283472" top="0.74803149606299213" bottom="0.74803149606299213" header="0.31496062992125984" footer="0.31496062992125984"/>
  <pageSetup scale="72" orientation="portrait" r:id="rId1"/>
  <rowBreaks count="6" manualBreakCount="6">
    <brk id="52" max="16383" man="1"/>
    <brk id="98" max="16383" man="1"/>
    <brk id="139" max="16383" man="1"/>
    <brk id="180" max="16383" man="1"/>
    <brk id="227" max="16383" man="1"/>
    <brk id="2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I21" sqref="I21"/>
    </sheetView>
  </sheetViews>
  <sheetFormatPr defaultRowHeight="12.5" x14ac:dyDescent="0.25"/>
  <sheetData>
    <row r="16" spans="1:6" s="15" customFormat="1" ht="13" x14ac:dyDescent="0.3">
      <c r="A16" s="1142" t="s">
        <v>1696</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view="pageBreakPreview" topLeftCell="A238" zoomScale="106" zoomScaleNormal="100" zoomScaleSheetLayoutView="106" workbookViewId="0">
      <selection activeCell="E228" sqref="E228:E251"/>
    </sheetView>
  </sheetViews>
  <sheetFormatPr defaultRowHeight="12.5" x14ac:dyDescent="0.25"/>
  <cols>
    <col min="1" max="1" width="8.08984375" style="42" customWidth="1"/>
    <col min="2" max="2" width="32" style="34" customWidth="1"/>
    <col min="3" max="3" width="6.453125" style="34" customWidth="1"/>
    <col min="4" max="4" width="11" style="34" customWidth="1"/>
    <col min="5" max="5" width="11.90625" style="45" customWidth="1"/>
    <col min="6" max="6" width="18.36328125" style="39" customWidth="1"/>
    <col min="8" max="8" width="14.90625" style="878" bestFit="1" customWidth="1"/>
    <col min="9" max="9" width="12" style="878" bestFit="1" customWidth="1"/>
    <col min="10" max="10" width="10.36328125" bestFit="1" customWidth="1"/>
  </cols>
  <sheetData>
    <row r="1" spans="1:6" ht="13" x14ac:dyDescent="0.3">
      <c r="A1" s="1142" t="s">
        <v>289</v>
      </c>
      <c r="B1" s="1142"/>
      <c r="C1" s="1142"/>
      <c r="D1" s="1142"/>
      <c r="E1" s="1142"/>
      <c r="F1" s="1142"/>
    </row>
    <row r="2" spans="1:6" ht="13" x14ac:dyDescent="0.3">
      <c r="A2" s="1142" t="s">
        <v>972</v>
      </c>
      <c r="B2" s="1142"/>
      <c r="C2" s="1142"/>
      <c r="D2" s="1142"/>
      <c r="E2" s="1142"/>
      <c r="F2" s="1142"/>
    </row>
    <row r="3" spans="1:6" ht="13" x14ac:dyDescent="0.3">
      <c r="A3" s="15"/>
      <c r="B3" s="15"/>
      <c r="C3" s="15"/>
      <c r="D3" s="15"/>
      <c r="E3" s="15"/>
      <c r="F3" s="15"/>
    </row>
    <row r="4" spans="1:6" ht="13" x14ac:dyDescent="0.3">
      <c r="A4" s="15" t="s">
        <v>1723</v>
      </c>
      <c r="B4" s="445"/>
      <c r="C4" s="448"/>
      <c r="D4" s="448"/>
      <c r="E4" s="445"/>
      <c r="F4" s="540"/>
    </row>
    <row r="5" spans="1:6" ht="13" x14ac:dyDescent="0.3">
      <c r="A5" s="15"/>
      <c r="B5" s="445"/>
      <c r="C5" s="448"/>
      <c r="D5" s="448"/>
      <c r="E5" s="445"/>
      <c r="F5" s="540"/>
    </row>
    <row r="6" spans="1:6" ht="13" x14ac:dyDescent="0.3">
      <c r="A6" s="15" t="s">
        <v>1722</v>
      </c>
      <c r="B6" s="445"/>
      <c r="C6" s="448"/>
      <c r="D6" s="448"/>
      <c r="E6" s="445"/>
      <c r="F6" s="540"/>
    </row>
    <row r="7" spans="1:6" ht="13.5" thickBot="1" x14ac:dyDescent="0.35">
      <c r="A7" s="15"/>
      <c r="B7" s="445"/>
      <c r="C7" s="448"/>
      <c r="D7" s="448"/>
      <c r="E7" s="445"/>
      <c r="F7" s="540"/>
    </row>
    <row r="8" spans="1:6" ht="26.5" thickBot="1" x14ac:dyDescent="0.3">
      <c r="A8" s="800" t="s">
        <v>72</v>
      </c>
      <c r="B8" s="801" t="s">
        <v>73</v>
      </c>
      <c r="C8" s="801" t="s">
        <v>74</v>
      </c>
      <c r="D8" s="801" t="s">
        <v>75</v>
      </c>
      <c r="E8" s="821" t="s">
        <v>1446</v>
      </c>
      <c r="F8" s="822" t="s">
        <v>1443</v>
      </c>
    </row>
    <row r="9" spans="1:6" x14ac:dyDescent="0.25">
      <c r="A9" s="486"/>
      <c r="B9" s="457"/>
      <c r="C9" s="487"/>
      <c r="D9" s="487"/>
      <c r="E9" s="488"/>
      <c r="F9" s="535"/>
    </row>
    <row r="10" spans="1:6" x14ac:dyDescent="0.25">
      <c r="A10" s="486"/>
      <c r="B10" s="457"/>
      <c r="C10" s="487"/>
      <c r="D10" s="487"/>
      <c r="E10" s="488"/>
      <c r="F10" s="535"/>
    </row>
    <row r="11" spans="1:6" x14ac:dyDescent="0.25">
      <c r="A11" s="486"/>
      <c r="B11" s="457"/>
      <c r="C11" s="487"/>
      <c r="D11" s="487"/>
      <c r="E11" s="488"/>
      <c r="F11" s="535"/>
    </row>
    <row r="12" spans="1:6" x14ac:dyDescent="0.25">
      <c r="A12" s="486"/>
      <c r="B12" s="457"/>
      <c r="C12" s="487"/>
      <c r="D12" s="487"/>
      <c r="E12" s="488"/>
      <c r="F12" s="535"/>
    </row>
    <row r="13" spans="1:6" ht="26" x14ac:dyDescent="0.25">
      <c r="A13" s="486"/>
      <c r="B13" s="295" t="s">
        <v>112</v>
      </c>
      <c r="C13" s="487"/>
      <c r="D13" s="487"/>
      <c r="E13" s="488"/>
      <c r="F13" s="535"/>
    </row>
    <row r="14" spans="1:6" ht="13" x14ac:dyDescent="0.25">
      <c r="A14" s="486"/>
      <c r="B14" s="295"/>
      <c r="C14" s="487"/>
      <c r="D14" s="487"/>
      <c r="E14" s="488"/>
      <c r="F14" s="535"/>
    </row>
    <row r="15" spans="1:6" ht="13" x14ac:dyDescent="0.3">
      <c r="A15" s="486"/>
      <c r="B15" s="359" t="s">
        <v>84</v>
      </c>
      <c r="C15" s="487"/>
      <c r="D15" s="487"/>
      <c r="E15" s="533"/>
      <c r="F15" s="535"/>
    </row>
    <row r="16" spans="1:6" ht="13" x14ac:dyDescent="0.3">
      <c r="A16" s="486"/>
      <c r="B16" s="359"/>
      <c r="C16" s="487"/>
      <c r="D16" s="487"/>
      <c r="E16" s="533"/>
      <c r="F16" s="535"/>
    </row>
    <row r="17" spans="1:9" x14ac:dyDescent="0.25">
      <c r="A17" s="486" t="s">
        <v>69</v>
      </c>
      <c r="B17" s="488" t="s">
        <v>84</v>
      </c>
      <c r="C17" s="487" t="s">
        <v>141</v>
      </c>
      <c r="D17" s="534">
        <f>4088*0.8/10000</f>
        <v>0.32704</v>
      </c>
      <c r="E17" s="533"/>
      <c r="F17" s="535">
        <f t="shared" ref="F17:F23" si="0">D17*E17</f>
        <v>0</v>
      </c>
    </row>
    <row r="18" spans="1:9" x14ac:dyDescent="0.25">
      <c r="A18" s="486"/>
      <c r="B18" s="488"/>
      <c r="C18" s="487"/>
      <c r="D18" s="534"/>
      <c r="E18" s="533"/>
      <c r="F18" s="535"/>
    </row>
    <row r="19" spans="1:9" ht="13" x14ac:dyDescent="0.3">
      <c r="A19" s="486"/>
      <c r="B19" s="359" t="s">
        <v>93</v>
      </c>
      <c r="C19" s="487"/>
      <c r="D19" s="487"/>
      <c r="E19" s="533"/>
      <c r="F19" s="535">
        <f t="shared" si="0"/>
        <v>0</v>
      </c>
    </row>
    <row r="20" spans="1:9" x14ac:dyDescent="0.25">
      <c r="A20" s="486"/>
      <c r="B20" s="488"/>
      <c r="C20" s="487"/>
      <c r="D20" s="487"/>
      <c r="E20" s="533"/>
      <c r="F20" s="535">
        <f t="shared" si="0"/>
        <v>0</v>
      </c>
    </row>
    <row r="21" spans="1:9" ht="50" x14ac:dyDescent="0.25">
      <c r="A21" s="486"/>
      <c r="B21" s="457" t="s">
        <v>211</v>
      </c>
      <c r="C21" s="487"/>
      <c r="D21" s="487"/>
      <c r="E21" s="533"/>
      <c r="F21" s="535">
        <f t="shared" si="0"/>
        <v>0</v>
      </c>
    </row>
    <row r="22" spans="1:9" x14ac:dyDescent="0.25">
      <c r="A22" s="486"/>
      <c r="B22" s="488"/>
      <c r="C22" s="487"/>
      <c r="D22" s="487"/>
      <c r="E22" s="533"/>
      <c r="F22" s="535">
        <f t="shared" si="0"/>
        <v>0</v>
      </c>
      <c r="I22" s="882"/>
    </row>
    <row r="23" spans="1:9" x14ac:dyDescent="0.25">
      <c r="A23" s="486" t="s">
        <v>94</v>
      </c>
      <c r="B23" s="488" t="s">
        <v>95</v>
      </c>
      <c r="C23" s="487" t="s">
        <v>294</v>
      </c>
      <c r="D23" s="464">
        <v>3</v>
      </c>
      <c r="E23" s="533"/>
      <c r="F23" s="535">
        <f t="shared" si="0"/>
        <v>0</v>
      </c>
    </row>
    <row r="24" spans="1:9" x14ac:dyDescent="0.25">
      <c r="A24" s="486"/>
      <c r="B24" s="488"/>
      <c r="C24" s="487"/>
      <c r="D24" s="464"/>
      <c r="E24" s="533"/>
      <c r="F24" s="535"/>
    </row>
    <row r="25" spans="1:9" ht="13" x14ac:dyDescent="0.3">
      <c r="A25" s="486"/>
      <c r="B25" s="359" t="s">
        <v>96</v>
      </c>
      <c r="C25" s="487"/>
      <c r="D25" s="464"/>
      <c r="E25" s="533"/>
      <c r="F25" s="535"/>
    </row>
    <row r="26" spans="1:9" x14ac:dyDescent="0.25">
      <c r="A26" s="486"/>
      <c r="B26" s="488"/>
      <c r="C26" s="487"/>
      <c r="D26" s="464"/>
      <c r="E26" s="533"/>
      <c r="F26" s="535"/>
    </row>
    <row r="27" spans="1:9" ht="50" x14ac:dyDescent="0.25">
      <c r="A27" s="486"/>
      <c r="B27" s="339" t="s">
        <v>212</v>
      </c>
      <c r="C27" s="487"/>
      <c r="D27" s="464"/>
      <c r="E27" s="533"/>
      <c r="F27" s="535"/>
    </row>
    <row r="28" spans="1:9" x14ac:dyDescent="0.25">
      <c r="A28" s="486"/>
      <c r="B28" s="488"/>
      <c r="C28" s="487"/>
      <c r="D28" s="464"/>
      <c r="E28" s="533"/>
      <c r="F28" s="535"/>
    </row>
    <row r="29" spans="1:9" x14ac:dyDescent="0.25">
      <c r="A29" s="486" t="s">
        <v>97</v>
      </c>
      <c r="B29" s="488" t="s">
        <v>98</v>
      </c>
      <c r="C29" s="487" t="s">
        <v>294</v>
      </c>
      <c r="D29" s="464">
        <v>5</v>
      </c>
      <c r="E29" s="533"/>
      <c r="F29" s="535">
        <f>D29*E29</f>
        <v>0</v>
      </c>
    </row>
    <row r="30" spans="1:9" x14ac:dyDescent="0.25">
      <c r="A30" s="486" t="s">
        <v>99</v>
      </c>
      <c r="B30" s="488" t="s">
        <v>100</v>
      </c>
      <c r="C30" s="487" t="s">
        <v>294</v>
      </c>
      <c r="D30" s="464">
        <v>5</v>
      </c>
      <c r="E30" s="533"/>
      <c r="F30" s="535">
        <f>D30*E30</f>
        <v>0</v>
      </c>
    </row>
    <row r="31" spans="1:9" x14ac:dyDescent="0.25">
      <c r="A31" s="486"/>
      <c r="B31" s="488"/>
      <c r="C31" s="487"/>
      <c r="D31" s="464"/>
      <c r="E31" s="533"/>
      <c r="F31" s="535"/>
    </row>
    <row r="32" spans="1:9" ht="13" x14ac:dyDescent="0.3">
      <c r="A32" s="486"/>
      <c r="B32" s="360" t="s">
        <v>213</v>
      </c>
      <c r="C32" s="487"/>
      <c r="D32" s="464"/>
      <c r="E32" s="533"/>
      <c r="F32" s="535"/>
    </row>
    <row r="33" spans="1:6" x14ac:dyDescent="0.25">
      <c r="A33" s="486"/>
      <c r="B33" s="488"/>
      <c r="C33" s="487"/>
      <c r="D33" s="464"/>
      <c r="E33" s="533"/>
      <c r="F33" s="535"/>
    </row>
    <row r="34" spans="1:6" ht="25" x14ac:dyDescent="0.25">
      <c r="A34" s="486"/>
      <c r="B34" s="339" t="s">
        <v>254</v>
      </c>
      <c r="C34" s="487"/>
      <c r="D34" s="464"/>
      <c r="E34" s="533"/>
      <c r="F34" s="535"/>
    </row>
    <row r="35" spans="1:6" x14ac:dyDescent="0.25">
      <c r="A35" s="486"/>
      <c r="B35" s="488"/>
      <c r="C35" s="487"/>
      <c r="D35" s="464"/>
      <c r="E35" s="533"/>
      <c r="F35" s="535"/>
    </row>
    <row r="36" spans="1:6" x14ac:dyDescent="0.25">
      <c r="A36" s="486" t="s">
        <v>214</v>
      </c>
      <c r="B36" s="457" t="s">
        <v>215</v>
      </c>
      <c r="C36" s="487" t="s">
        <v>66</v>
      </c>
      <c r="D36" s="464">
        <v>56</v>
      </c>
      <c r="E36" s="533"/>
      <c r="F36" s="535">
        <f>D36*E36</f>
        <v>0</v>
      </c>
    </row>
    <row r="37" spans="1:6" x14ac:dyDescent="0.25">
      <c r="A37" s="486"/>
      <c r="B37" s="488"/>
      <c r="C37" s="487"/>
      <c r="D37" s="464"/>
      <c r="E37" s="533"/>
      <c r="F37" s="535"/>
    </row>
    <row r="38" spans="1:6" x14ac:dyDescent="0.25">
      <c r="A38" s="486"/>
      <c r="B38" s="488"/>
      <c r="C38" s="487"/>
      <c r="D38" s="464"/>
      <c r="E38" s="533"/>
      <c r="F38" s="535"/>
    </row>
    <row r="39" spans="1:6" x14ac:dyDescent="0.25">
      <c r="A39" s="486"/>
      <c r="B39" s="488"/>
      <c r="C39" s="487"/>
      <c r="D39" s="464"/>
      <c r="E39" s="533"/>
      <c r="F39" s="535"/>
    </row>
    <row r="40" spans="1:6" x14ac:dyDescent="0.25">
      <c r="A40" s="486"/>
      <c r="B40" s="339"/>
      <c r="C40" s="458"/>
      <c r="D40" s="464"/>
      <c r="E40" s="533"/>
      <c r="F40" s="535"/>
    </row>
    <row r="41" spans="1:6" x14ac:dyDescent="0.25">
      <c r="A41" s="486"/>
      <c r="B41" s="457"/>
      <c r="C41" s="487"/>
      <c r="D41" s="464"/>
      <c r="E41" s="533"/>
      <c r="F41" s="535"/>
    </row>
    <row r="42" spans="1:6" x14ac:dyDescent="0.25">
      <c r="A42" s="486"/>
      <c r="B42" s="457"/>
      <c r="C42" s="458"/>
      <c r="D42" s="464"/>
      <c r="E42" s="464"/>
      <c r="F42" s="456"/>
    </row>
    <row r="43" spans="1:6" x14ac:dyDescent="0.25">
      <c r="A43" s="486"/>
      <c r="B43" s="457"/>
      <c r="C43" s="458"/>
      <c r="D43" s="464"/>
      <c r="E43" s="464"/>
      <c r="F43" s="456"/>
    </row>
    <row r="44" spans="1:6" x14ac:dyDescent="0.25">
      <c r="A44" s="486"/>
      <c r="B44" s="457"/>
      <c r="C44" s="458"/>
      <c r="D44" s="464"/>
      <c r="E44" s="464"/>
      <c r="F44" s="456"/>
    </row>
    <row r="45" spans="1:6" x14ac:dyDescent="0.25">
      <c r="A45" s="486"/>
      <c r="B45" s="457"/>
      <c r="C45" s="458"/>
      <c r="D45" s="464"/>
      <c r="E45" s="464"/>
      <c r="F45" s="456"/>
    </row>
    <row r="46" spans="1:6" x14ac:dyDescent="0.25">
      <c r="A46" s="486"/>
      <c r="B46" s="339"/>
      <c r="C46" s="487"/>
      <c r="D46" s="464"/>
      <c r="E46" s="464"/>
      <c r="F46" s="456"/>
    </row>
    <row r="47" spans="1:6" x14ac:dyDescent="0.25">
      <c r="A47" s="486"/>
      <c r="B47" s="339"/>
      <c r="C47" s="487"/>
      <c r="D47" s="539"/>
      <c r="E47" s="533"/>
      <c r="F47" s="535"/>
    </row>
    <row r="48" spans="1:6" ht="13" thickBot="1" x14ac:dyDescent="0.3">
      <c r="A48" s="466"/>
      <c r="B48" s="467"/>
      <c r="C48" s="468"/>
      <c r="D48" s="468" t="s">
        <v>216</v>
      </c>
      <c r="E48" s="469"/>
      <c r="F48" s="470">
        <f>SUM(F9:F47)</f>
        <v>0</v>
      </c>
    </row>
    <row r="49" spans="1:10" x14ac:dyDescent="0.25">
      <c r="A49" s="474"/>
      <c r="B49" s="445"/>
      <c r="C49" s="448"/>
      <c r="D49" s="448"/>
      <c r="E49" s="475"/>
      <c r="F49" s="476"/>
    </row>
    <row r="50" spans="1:10" x14ac:dyDescent="0.25">
      <c r="A50" s="474"/>
      <c r="B50" s="445"/>
      <c r="C50" s="448"/>
      <c r="D50" s="448"/>
      <c r="E50" s="475"/>
      <c r="F50" s="476"/>
    </row>
    <row r="51" spans="1:10" ht="13.5" thickBot="1" x14ac:dyDescent="0.35">
      <c r="A51" s="15"/>
      <c r="B51" s="445"/>
      <c r="C51" s="448"/>
      <c r="D51" s="448"/>
      <c r="E51" s="445"/>
      <c r="F51" s="542"/>
    </row>
    <row r="52" spans="1:10" ht="26.5" thickBot="1" x14ac:dyDescent="0.3">
      <c r="A52" s="800" t="s">
        <v>72</v>
      </c>
      <c r="B52" s="801" t="s">
        <v>73</v>
      </c>
      <c r="C52" s="801" t="s">
        <v>74</v>
      </c>
      <c r="D52" s="801" t="s">
        <v>75</v>
      </c>
      <c r="E52" s="821" t="s">
        <v>1446</v>
      </c>
      <c r="F52" s="822" t="s">
        <v>1443</v>
      </c>
    </row>
    <row r="53" spans="1:10" ht="13" x14ac:dyDescent="0.3">
      <c r="A53" s="361"/>
      <c r="B53" s="307"/>
      <c r="C53" s="307"/>
      <c r="D53" s="307"/>
      <c r="E53" s="307"/>
      <c r="F53" s="500"/>
    </row>
    <row r="54" spans="1:10" ht="13" x14ac:dyDescent="0.3">
      <c r="A54" s="486"/>
      <c r="B54" s="360" t="s">
        <v>262</v>
      </c>
      <c r="C54" s="487"/>
      <c r="D54" s="539"/>
      <c r="E54" s="533"/>
      <c r="F54" s="535"/>
    </row>
    <row r="55" spans="1:10" x14ac:dyDescent="0.25">
      <c r="A55" s="486"/>
      <c r="B55" s="457"/>
      <c r="C55" s="487"/>
      <c r="D55" s="539"/>
      <c r="E55" s="533"/>
      <c r="F55" s="535"/>
    </row>
    <row r="56" spans="1:10" ht="50" x14ac:dyDescent="0.25">
      <c r="A56" s="486"/>
      <c r="B56" s="339" t="s">
        <v>796</v>
      </c>
      <c r="C56" s="487"/>
      <c r="D56" s="487"/>
      <c r="E56" s="533"/>
      <c r="F56" s="535"/>
    </row>
    <row r="57" spans="1:10" x14ac:dyDescent="0.25">
      <c r="A57" s="486"/>
      <c r="B57" s="488"/>
      <c r="C57" s="487"/>
      <c r="D57" s="487"/>
      <c r="E57" s="533"/>
      <c r="F57" s="535"/>
    </row>
    <row r="58" spans="1:10" x14ac:dyDescent="0.25">
      <c r="A58" s="486" t="s">
        <v>257</v>
      </c>
      <c r="B58" s="457" t="s">
        <v>82</v>
      </c>
      <c r="C58" s="487" t="s">
        <v>66</v>
      </c>
      <c r="D58" s="464">
        <v>1000</v>
      </c>
      <c r="E58" s="533"/>
      <c r="F58" s="535">
        <f>D58*E58</f>
        <v>0</v>
      </c>
      <c r="G58" s="29"/>
    </row>
    <row r="59" spans="1:10" x14ac:dyDescent="0.25">
      <c r="A59" s="486"/>
      <c r="B59" s="457"/>
      <c r="C59" s="487"/>
      <c r="D59" s="464"/>
      <c r="E59" s="533"/>
      <c r="F59" s="535"/>
      <c r="J59" s="26"/>
    </row>
    <row r="60" spans="1:10" ht="13" x14ac:dyDescent="0.3">
      <c r="A60" s="361"/>
      <c r="B60" s="307"/>
      <c r="C60" s="307"/>
      <c r="D60" s="307"/>
      <c r="E60" s="533"/>
      <c r="F60" s="535"/>
      <c r="J60" s="26"/>
    </row>
    <row r="61" spans="1:10" ht="50" x14ac:dyDescent="0.25">
      <c r="A61" s="486"/>
      <c r="B61" s="339" t="s">
        <v>1549</v>
      </c>
      <c r="C61" s="487"/>
      <c r="D61" s="464"/>
      <c r="E61" s="533"/>
      <c r="F61" s="535"/>
      <c r="J61" s="26"/>
    </row>
    <row r="62" spans="1:10" x14ac:dyDescent="0.25">
      <c r="A62" s="486"/>
      <c r="B62" s="488"/>
      <c r="C62" s="487"/>
      <c r="D62" s="464"/>
      <c r="E62" s="533"/>
      <c r="F62" s="535"/>
      <c r="J62" s="26"/>
    </row>
    <row r="63" spans="1:10" x14ac:dyDescent="0.25">
      <c r="A63" s="486" t="s">
        <v>258</v>
      </c>
      <c r="B63" s="457" t="s">
        <v>82</v>
      </c>
      <c r="C63" s="487" t="s">
        <v>66</v>
      </c>
      <c r="D63" s="464">
        <v>1000</v>
      </c>
      <c r="E63" s="533"/>
      <c r="F63" s="535">
        <f>D63*E63</f>
        <v>0</v>
      </c>
      <c r="J63" s="26"/>
    </row>
    <row r="64" spans="1:10" x14ac:dyDescent="0.25">
      <c r="A64" s="486"/>
      <c r="B64" s="457"/>
      <c r="C64" s="487"/>
      <c r="D64" s="464"/>
      <c r="E64" s="533"/>
      <c r="F64" s="535"/>
      <c r="J64" s="26"/>
    </row>
    <row r="65" spans="1:10" x14ac:dyDescent="0.25">
      <c r="A65" s="486"/>
      <c r="B65" s="339"/>
      <c r="C65" s="487"/>
      <c r="D65" s="464"/>
      <c r="E65" s="533"/>
      <c r="F65" s="535"/>
      <c r="J65" s="26"/>
    </row>
    <row r="66" spans="1:10" ht="50" x14ac:dyDescent="0.25">
      <c r="A66" s="486"/>
      <c r="B66" s="339" t="s">
        <v>1548</v>
      </c>
      <c r="C66" s="487"/>
      <c r="D66" s="464"/>
      <c r="E66" s="533"/>
      <c r="F66" s="535"/>
    </row>
    <row r="67" spans="1:10" x14ac:dyDescent="0.25">
      <c r="A67" s="486"/>
      <c r="B67" s="488"/>
      <c r="C67" s="487"/>
      <c r="D67" s="464"/>
      <c r="E67" s="533"/>
      <c r="F67" s="535"/>
    </row>
    <row r="68" spans="1:10" x14ac:dyDescent="0.25">
      <c r="A68" s="486" t="s">
        <v>263</v>
      </c>
      <c r="B68" s="457" t="s">
        <v>82</v>
      </c>
      <c r="C68" s="487" t="s">
        <v>66</v>
      </c>
      <c r="D68" s="464">
        <v>1000</v>
      </c>
      <c r="E68" s="533"/>
      <c r="F68" s="535">
        <f>D68*E68</f>
        <v>0</v>
      </c>
    </row>
    <row r="69" spans="1:10" x14ac:dyDescent="0.25">
      <c r="A69" s="486"/>
      <c r="B69" s="457"/>
      <c r="C69" s="487"/>
      <c r="D69" s="464"/>
      <c r="E69" s="533"/>
      <c r="F69" s="535"/>
    </row>
    <row r="70" spans="1:10" ht="13" x14ac:dyDescent="0.3">
      <c r="A70" s="361"/>
      <c r="B70" s="307"/>
      <c r="C70" s="307"/>
      <c r="D70" s="307"/>
      <c r="E70" s="533"/>
      <c r="F70" s="535"/>
    </row>
    <row r="71" spans="1:10" ht="50" x14ac:dyDescent="0.25">
      <c r="A71" s="486"/>
      <c r="B71" s="339" t="s">
        <v>1261</v>
      </c>
      <c r="C71" s="487"/>
      <c r="D71" s="464"/>
      <c r="E71" s="533"/>
      <c r="F71" s="535"/>
    </row>
    <row r="72" spans="1:10" x14ac:dyDescent="0.25">
      <c r="A72" s="486"/>
      <c r="B72" s="488"/>
      <c r="C72" s="487"/>
      <c r="D72" s="464"/>
      <c r="E72" s="533"/>
      <c r="F72" s="535"/>
    </row>
    <row r="73" spans="1:10" x14ac:dyDescent="0.25">
      <c r="A73" s="486" t="s">
        <v>263</v>
      </c>
      <c r="B73" s="457" t="s">
        <v>82</v>
      </c>
      <c r="C73" s="487" t="s">
        <v>66</v>
      </c>
      <c r="D73" s="464">
        <v>500</v>
      </c>
      <c r="E73" s="533"/>
      <c r="F73" s="535">
        <f>D73*E73</f>
        <v>0</v>
      </c>
    </row>
    <row r="74" spans="1:10" ht="50" x14ac:dyDescent="0.25">
      <c r="A74" s="486"/>
      <c r="B74" s="339" t="s">
        <v>1547</v>
      </c>
      <c r="C74" s="487"/>
      <c r="D74" s="464"/>
      <c r="E74" s="533"/>
      <c r="F74" s="535"/>
    </row>
    <row r="75" spans="1:10" x14ac:dyDescent="0.25">
      <c r="A75" s="486"/>
      <c r="B75" s="457"/>
      <c r="C75" s="487"/>
      <c r="D75" s="464"/>
      <c r="E75" s="533"/>
      <c r="F75" s="535"/>
    </row>
    <row r="76" spans="1:10" x14ac:dyDescent="0.25">
      <c r="A76" s="486" t="s">
        <v>931</v>
      </c>
      <c r="B76" s="457" t="s">
        <v>82</v>
      </c>
      <c r="C76" s="487" t="s">
        <v>66</v>
      </c>
      <c r="D76" s="464">
        <v>2450</v>
      </c>
      <c r="E76" s="533"/>
      <c r="F76" s="535">
        <f>D76*E76</f>
        <v>0</v>
      </c>
    </row>
    <row r="77" spans="1:10" x14ac:dyDescent="0.25">
      <c r="A77" s="486"/>
      <c r="B77" s="457"/>
      <c r="C77" s="487"/>
      <c r="D77" s="464"/>
      <c r="E77" s="533"/>
      <c r="F77" s="535"/>
    </row>
    <row r="78" spans="1:10" x14ac:dyDescent="0.25">
      <c r="A78" s="486"/>
      <c r="B78" s="457"/>
      <c r="C78" s="487"/>
      <c r="D78" s="464"/>
      <c r="E78" s="533"/>
      <c r="F78" s="535"/>
    </row>
    <row r="79" spans="1:10" ht="50" x14ac:dyDescent="0.25">
      <c r="A79" s="486"/>
      <c r="B79" s="339" t="s">
        <v>1546</v>
      </c>
      <c r="C79" s="487"/>
      <c r="D79" s="487"/>
      <c r="E79" s="533"/>
      <c r="F79" s="535"/>
    </row>
    <row r="80" spans="1:10" x14ac:dyDescent="0.25">
      <c r="A80" s="486"/>
      <c r="B80" s="339"/>
      <c r="C80" s="487"/>
      <c r="D80" s="487"/>
      <c r="E80" s="533"/>
      <c r="F80" s="535"/>
    </row>
    <row r="81" spans="1:6" x14ac:dyDescent="0.25">
      <c r="A81" s="486" t="s">
        <v>495</v>
      </c>
      <c r="B81" s="457" t="s">
        <v>82</v>
      </c>
      <c r="C81" s="487" t="s">
        <v>66</v>
      </c>
      <c r="D81" s="464">
        <v>1000</v>
      </c>
      <c r="E81" s="533"/>
      <c r="F81" s="535">
        <f>D81*E81</f>
        <v>0</v>
      </c>
    </row>
    <row r="82" spans="1:6" x14ac:dyDescent="0.25">
      <c r="A82" s="486"/>
      <c r="B82" s="457"/>
      <c r="C82" s="487"/>
      <c r="D82" s="464"/>
      <c r="E82" s="533"/>
      <c r="F82" s="535"/>
    </row>
    <row r="83" spans="1:6" x14ac:dyDescent="0.25">
      <c r="A83" s="486"/>
      <c r="B83" s="457"/>
      <c r="C83" s="487"/>
      <c r="D83" s="464"/>
      <c r="E83" s="533"/>
      <c r="F83" s="535"/>
    </row>
    <row r="84" spans="1:6" ht="13" thickBot="1" x14ac:dyDescent="0.3">
      <c r="A84" s="466"/>
      <c r="B84" s="467"/>
      <c r="C84" s="468"/>
      <c r="D84" s="468" t="s">
        <v>216</v>
      </c>
      <c r="E84" s="469"/>
      <c r="F84" s="470">
        <f>SUM(F58:F83)</f>
        <v>0</v>
      </c>
    </row>
    <row r="85" spans="1:6" x14ac:dyDescent="0.25">
      <c r="A85" s="474"/>
      <c r="B85" s="445"/>
      <c r="C85" s="448"/>
      <c r="D85" s="448"/>
      <c r="E85" s="475"/>
      <c r="F85" s="476"/>
    </row>
    <row r="86" spans="1:6" ht="13.5" thickBot="1" x14ac:dyDescent="0.35">
      <c r="A86" s="15"/>
      <c r="B86" s="445"/>
      <c r="C86" s="448"/>
      <c r="D86" s="448"/>
      <c r="E86" s="445"/>
      <c r="F86" s="542"/>
    </row>
    <row r="87" spans="1:6" ht="26.5" thickBot="1" x14ac:dyDescent="0.3">
      <c r="A87" s="800" t="s">
        <v>72</v>
      </c>
      <c r="B87" s="801" t="s">
        <v>73</v>
      </c>
      <c r="C87" s="801" t="s">
        <v>74</v>
      </c>
      <c r="D87" s="801" t="s">
        <v>75</v>
      </c>
      <c r="E87" s="821" t="s">
        <v>1446</v>
      </c>
      <c r="F87" s="822" t="s">
        <v>1443</v>
      </c>
    </row>
    <row r="88" spans="1:6" ht="13" x14ac:dyDescent="0.3">
      <c r="A88" s="361"/>
      <c r="B88" s="307"/>
      <c r="C88" s="307"/>
      <c r="D88" s="307"/>
      <c r="E88" s="307"/>
      <c r="F88" s="500"/>
    </row>
    <row r="89" spans="1:6" ht="13" x14ac:dyDescent="0.3">
      <c r="A89" s="361"/>
      <c r="B89" s="359" t="s">
        <v>101</v>
      </c>
      <c r="C89" s="307"/>
      <c r="D89" s="307"/>
      <c r="E89" s="307"/>
      <c r="F89" s="535">
        <f t="shared" ref="F89:F97" si="1">D89*E89</f>
        <v>0</v>
      </c>
    </row>
    <row r="90" spans="1:6" ht="13" x14ac:dyDescent="0.3">
      <c r="A90" s="361"/>
      <c r="B90" s="488"/>
      <c r="C90" s="307"/>
      <c r="D90" s="307"/>
      <c r="E90" s="307"/>
      <c r="F90" s="535">
        <f t="shared" si="1"/>
        <v>0</v>
      </c>
    </row>
    <row r="91" spans="1:6" ht="13" x14ac:dyDescent="0.3">
      <c r="A91" s="361"/>
      <c r="B91" s="311" t="s">
        <v>102</v>
      </c>
      <c r="C91" s="307"/>
      <c r="D91" s="307"/>
      <c r="E91" s="307"/>
      <c r="F91" s="535">
        <f t="shared" si="1"/>
        <v>0</v>
      </c>
    </row>
    <row r="92" spans="1:6" ht="13" x14ac:dyDescent="0.3">
      <c r="A92" s="361"/>
      <c r="B92" s="307"/>
      <c r="C92" s="307"/>
      <c r="D92" s="307"/>
      <c r="E92" s="307"/>
      <c r="F92" s="535">
        <f t="shared" si="1"/>
        <v>0</v>
      </c>
    </row>
    <row r="93" spans="1:6" ht="13" x14ac:dyDescent="0.3">
      <c r="A93" s="486"/>
      <c r="B93" s="349" t="s">
        <v>71</v>
      </c>
      <c r="C93" s="487"/>
      <c r="D93" s="487"/>
      <c r="E93" s="533"/>
      <c r="F93" s="535">
        <f t="shared" si="1"/>
        <v>0</v>
      </c>
    </row>
    <row r="94" spans="1:6" ht="37.5" x14ac:dyDescent="0.25">
      <c r="A94" s="486"/>
      <c r="B94" s="339" t="s">
        <v>233</v>
      </c>
      <c r="C94" s="487"/>
      <c r="D94" s="487"/>
      <c r="E94" s="533"/>
      <c r="F94" s="535">
        <f t="shared" si="1"/>
        <v>0</v>
      </c>
    </row>
    <row r="95" spans="1:6" x14ac:dyDescent="0.25">
      <c r="A95" s="486"/>
      <c r="B95" s="488"/>
      <c r="C95" s="487"/>
      <c r="D95" s="487"/>
      <c r="E95" s="533"/>
      <c r="F95" s="535">
        <f t="shared" si="1"/>
        <v>0</v>
      </c>
    </row>
    <row r="96" spans="1:6" x14ac:dyDescent="0.25">
      <c r="A96" s="486" t="s">
        <v>81</v>
      </c>
      <c r="B96" s="488" t="s">
        <v>279</v>
      </c>
      <c r="C96" s="487" t="s">
        <v>294</v>
      </c>
      <c r="D96" s="464">
        <v>1</v>
      </c>
      <c r="E96" s="533"/>
      <c r="F96" s="535">
        <f t="shared" si="1"/>
        <v>0</v>
      </c>
    </row>
    <row r="97" spans="1:6" x14ac:dyDescent="0.25">
      <c r="A97" s="486" t="s">
        <v>266</v>
      </c>
      <c r="B97" s="488" t="s">
        <v>772</v>
      </c>
      <c r="C97" s="487" t="s">
        <v>294</v>
      </c>
      <c r="D97" s="464">
        <v>2</v>
      </c>
      <c r="E97" s="533"/>
      <c r="F97" s="535">
        <f t="shared" si="1"/>
        <v>0</v>
      </c>
    </row>
    <row r="98" spans="1:6" x14ac:dyDescent="0.25">
      <c r="A98" s="556"/>
      <c r="B98" s="445"/>
      <c r="C98" s="445"/>
      <c r="D98" s="445"/>
      <c r="E98" s="533"/>
      <c r="F98" s="548"/>
    </row>
    <row r="99" spans="1:6" ht="13" x14ac:dyDescent="0.3">
      <c r="A99" s="486"/>
      <c r="B99" s="362" t="s">
        <v>86</v>
      </c>
      <c r="C99" s="487"/>
      <c r="D99" s="487"/>
      <c r="E99" s="533"/>
      <c r="F99" s="535"/>
    </row>
    <row r="100" spans="1:6" x14ac:dyDescent="0.25">
      <c r="A100" s="486"/>
      <c r="B100" s="488"/>
      <c r="C100" s="487"/>
      <c r="D100" s="487"/>
      <c r="E100" s="533"/>
      <c r="F100" s="535"/>
    </row>
    <row r="101" spans="1:6" ht="50" x14ac:dyDescent="0.25">
      <c r="A101" s="486"/>
      <c r="B101" s="339" t="s">
        <v>234</v>
      </c>
      <c r="C101" s="487"/>
      <c r="D101" s="487"/>
      <c r="E101" s="533"/>
      <c r="F101" s="535"/>
    </row>
    <row r="102" spans="1:6" x14ac:dyDescent="0.25">
      <c r="A102" s="486" t="s">
        <v>191</v>
      </c>
      <c r="B102" s="488" t="s">
        <v>281</v>
      </c>
      <c r="C102" s="487" t="s">
        <v>294</v>
      </c>
      <c r="D102" s="464">
        <v>2</v>
      </c>
      <c r="E102" s="533"/>
      <c r="F102" s="535">
        <f>D102*E102</f>
        <v>0</v>
      </c>
    </row>
    <row r="103" spans="1:6" x14ac:dyDescent="0.25">
      <c r="A103" s="486" t="s">
        <v>237</v>
      </c>
      <c r="B103" s="488" t="s">
        <v>21</v>
      </c>
      <c r="C103" s="487" t="s">
        <v>294</v>
      </c>
      <c r="D103" s="464">
        <v>5</v>
      </c>
      <c r="E103" s="533"/>
      <c r="F103" s="535">
        <f>D103*E103</f>
        <v>0</v>
      </c>
    </row>
    <row r="104" spans="1:6" x14ac:dyDescent="0.25">
      <c r="A104" s="486"/>
      <c r="B104" s="488"/>
      <c r="C104" s="487"/>
      <c r="D104" s="464"/>
      <c r="E104" s="533"/>
      <c r="F104" s="535"/>
    </row>
    <row r="105" spans="1:6" ht="13" x14ac:dyDescent="0.3">
      <c r="A105" s="306"/>
      <c r="B105" s="349" t="s">
        <v>76</v>
      </c>
      <c r="C105" s="487"/>
      <c r="D105" s="487"/>
      <c r="E105" s="533"/>
      <c r="F105" s="535"/>
    </row>
    <row r="106" spans="1:6" ht="13" x14ac:dyDescent="0.3">
      <c r="A106" s="306"/>
      <c r="B106" s="362"/>
      <c r="C106" s="487"/>
      <c r="D106" s="487"/>
      <c r="E106" s="533"/>
      <c r="F106" s="535"/>
    </row>
    <row r="107" spans="1:6" ht="13" x14ac:dyDescent="0.3">
      <c r="A107" s="361"/>
      <c r="B107" s="349" t="s">
        <v>148</v>
      </c>
      <c r="C107" s="487"/>
      <c r="D107" s="487"/>
      <c r="E107" s="533"/>
      <c r="F107" s="535"/>
    </row>
    <row r="108" spans="1:6" ht="13" x14ac:dyDescent="0.3">
      <c r="A108" s="361"/>
      <c r="B108" s="349"/>
      <c r="C108" s="487"/>
      <c r="D108" s="487"/>
      <c r="E108" s="533"/>
      <c r="F108" s="535"/>
    </row>
    <row r="109" spans="1:6" ht="50.5" x14ac:dyDescent="0.3">
      <c r="A109" s="361"/>
      <c r="B109" s="339" t="s">
        <v>235</v>
      </c>
      <c r="C109" s="487"/>
      <c r="D109" s="487"/>
      <c r="E109" s="533"/>
      <c r="F109" s="535"/>
    </row>
    <row r="110" spans="1:6" ht="13" x14ac:dyDescent="0.3">
      <c r="A110" s="361"/>
      <c r="B110" s="307"/>
      <c r="C110" s="307"/>
      <c r="D110" s="307"/>
      <c r="E110" s="533"/>
      <c r="F110" s="535"/>
    </row>
    <row r="111" spans="1:6" x14ac:dyDescent="0.25">
      <c r="A111" s="453" t="s">
        <v>165</v>
      </c>
      <c r="B111" s="488" t="s">
        <v>281</v>
      </c>
      <c r="C111" s="487" t="s">
        <v>294</v>
      </c>
      <c r="D111" s="464">
        <v>1</v>
      </c>
      <c r="E111" s="533"/>
      <c r="F111" s="535">
        <f>D111*E111</f>
        <v>0</v>
      </c>
    </row>
    <row r="112" spans="1:6" x14ac:dyDescent="0.25">
      <c r="A112" s="453" t="s">
        <v>1</v>
      </c>
      <c r="B112" s="488" t="s">
        <v>21</v>
      </c>
      <c r="C112" s="487" t="s">
        <v>294</v>
      </c>
      <c r="D112" s="464">
        <v>2</v>
      </c>
      <c r="E112" s="533"/>
      <c r="F112" s="535">
        <f>D112*E112</f>
        <v>0</v>
      </c>
    </row>
    <row r="113" spans="1:6" x14ac:dyDescent="0.25">
      <c r="A113" s="486"/>
      <c r="B113" s="488"/>
      <c r="C113" s="487"/>
      <c r="D113" s="464"/>
      <c r="E113" s="533"/>
      <c r="F113" s="535"/>
    </row>
    <row r="114" spans="1:6" ht="13" x14ac:dyDescent="0.3">
      <c r="A114" s="486"/>
      <c r="B114" s="349" t="s">
        <v>103</v>
      </c>
      <c r="C114" s="487"/>
      <c r="D114" s="487"/>
      <c r="E114" s="533"/>
      <c r="F114" s="535"/>
    </row>
    <row r="115" spans="1:6" x14ac:dyDescent="0.25">
      <c r="A115" s="486"/>
      <c r="B115" s="454"/>
      <c r="C115" s="487"/>
      <c r="D115" s="464"/>
      <c r="E115" s="533"/>
      <c r="F115" s="535"/>
    </row>
    <row r="116" spans="1:6" ht="37.5" x14ac:dyDescent="0.25">
      <c r="A116" s="486"/>
      <c r="B116" s="339" t="s">
        <v>236</v>
      </c>
      <c r="C116" s="487"/>
      <c r="D116" s="464"/>
      <c r="E116" s="533"/>
      <c r="F116" s="535"/>
    </row>
    <row r="117" spans="1:6" x14ac:dyDescent="0.25">
      <c r="A117" s="486"/>
      <c r="B117" s="488"/>
      <c r="C117" s="487"/>
      <c r="D117" s="464"/>
      <c r="E117" s="533"/>
      <c r="F117" s="535"/>
    </row>
    <row r="118" spans="1:6" x14ac:dyDescent="0.25">
      <c r="A118" s="486" t="s">
        <v>166</v>
      </c>
      <c r="B118" s="488" t="s">
        <v>281</v>
      </c>
      <c r="C118" s="458" t="s">
        <v>294</v>
      </c>
      <c r="D118" s="464">
        <v>1</v>
      </c>
      <c r="E118" s="533"/>
      <c r="F118" s="535">
        <f>D118*E118</f>
        <v>0</v>
      </c>
    </row>
    <row r="119" spans="1:6" ht="13" x14ac:dyDescent="0.3">
      <c r="A119" s="486"/>
      <c r="B119" s="349"/>
      <c r="C119" s="487"/>
      <c r="D119" s="487"/>
      <c r="E119" s="533"/>
      <c r="F119" s="535"/>
    </row>
    <row r="120" spans="1:6" ht="13" x14ac:dyDescent="0.3">
      <c r="A120" s="486"/>
      <c r="B120" s="360" t="s">
        <v>766</v>
      </c>
      <c r="C120" s="487"/>
      <c r="D120" s="487"/>
      <c r="E120" s="533"/>
      <c r="F120" s="535"/>
    </row>
    <row r="121" spans="1:6" x14ac:dyDescent="0.25">
      <c r="A121" s="486"/>
      <c r="B121" s="488"/>
      <c r="C121" s="487"/>
      <c r="D121" s="487"/>
      <c r="E121" s="533"/>
      <c r="F121" s="535"/>
    </row>
    <row r="122" spans="1:6" ht="37.5" x14ac:dyDescent="0.25">
      <c r="A122" s="486"/>
      <c r="B122" s="339" t="s">
        <v>742</v>
      </c>
      <c r="C122" s="487"/>
      <c r="D122" s="539"/>
      <c r="E122" s="533"/>
      <c r="F122" s="535"/>
    </row>
    <row r="123" spans="1:6" x14ac:dyDescent="0.25">
      <c r="A123" s="486"/>
      <c r="B123" s="339"/>
      <c r="C123" s="487"/>
      <c r="D123" s="539"/>
      <c r="E123" s="533"/>
      <c r="F123" s="535"/>
    </row>
    <row r="124" spans="1:6" x14ac:dyDescent="0.25">
      <c r="A124" s="486" t="s">
        <v>284</v>
      </c>
      <c r="B124" s="488" t="s">
        <v>808</v>
      </c>
      <c r="C124" s="487" t="s">
        <v>294</v>
      </c>
      <c r="D124" s="464">
        <v>10</v>
      </c>
      <c r="E124" s="533"/>
      <c r="F124" s="535">
        <f>D124*E124</f>
        <v>0</v>
      </c>
    </row>
    <row r="125" spans="1:6" x14ac:dyDescent="0.25">
      <c r="A125" s="486"/>
      <c r="B125" s="339"/>
      <c r="C125" s="487"/>
      <c r="D125" s="539"/>
      <c r="E125" s="533"/>
      <c r="F125" s="535"/>
    </row>
    <row r="126" spans="1:6" ht="37.5" x14ac:dyDescent="0.25">
      <c r="A126" s="486"/>
      <c r="B126" s="339" t="s">
        <v>286</v>
      </c>
      <c r="C126" s="487"/>
      <c r="D126" s="464"/>
      <c r="E126" s="533"/>
      <c r="F126" s="535"/>
    </row>
    <row r="127" spans="1:6" x14ac:dyDescent="0.25">
      <c r="A127" s="486"/>
      <c r="B127" s="339"/>
      <c r="C127" s="487"/>
      <c r="D127" s="464"/>
      <c r="E127" s="533"/>
      <c r="F127" s="535"/>
    </row>
    <row r="128" spans="1:6" x14ac:dyDescent="0.25">
      <c r="A128" s="486" t="s">
        <v>285</v>
      </c>
      <c r="B128" s="488" t="s">
        <v>808</v>
      </c>
      <c r="C128" s="487" t="s">
        <v>294</v>
      </c>
      <c r="D128" s="464">
        <v>7</v>
      </c>
      <c r="E128" s="533"/>
      <c r="F128" s="535">
        <f>D128*E128</f>
        <v>0</v>
      </c>
    </row>
    <row r="129" spans="1:6" ht="13" thickBot="1" x14ac:dyDescent="0.3">
      <c r="A129" s="466"/>
      <c r="B129" s="467"/>
      <c r="C129" s="468"/>
      <c r="D129" s="468" t="s">
        <v>216</v>
      </c>
      <c r="E129" s="469"/>
      <c r="F129" s="470">
        <f>SUM(F96:F128)</f>
        <v>0</v>
      </c>
    </row>
    <row r="130" spans="1:6" x14ac:dyDescent="0.25">
      <c r="A130" s="474"/>
      <c r="B130" s="445"/>
      <c r="C130" s="448"/>
      <c r="D130" s="448"/>
      <c r="E130" s="475"/>
      <c r="F130" s="476"/>
    </row>
    <row r="131" spans="1:6" ht="13.5" thickBot="1" x14ac:dyDescent="0.35">
      <c r="A131" s="15"/>
      <c r="B131" s="445"/>
      <c r="C131" s="448"/>
      <c r="D131" s="448"/>
      <c r="E131" s="445"/>
      <c r="F131" s="542"/>
    </row>
    <row r="132" spans="1:6" ht="26.5" thickBot="1" x14ac:dyDescent="0.3">
      <c r="A132" s="800" t="s">
        <v>72</v>
      </c>
      <c r="B132" s="801" t="s">
        <v>73</v>
      </c>
      <c r="C132" s="801" t="s">
        <v>74</v>
      </c>
      <c r="D132" s="801" t="s">
        <v>75</v>
      </c>
      <c r="E132" s="821" t="s">
        <v>1446</v>
      </c>
      <c r="F132" s="822" t="s">
        <v>1443</v>
      </c>
    </row>
    <row r="133" spans="1:6" ht="13" x14ac:dyDescent="0.3">
      <c r="A133" s="486"/>
      <c r="B133" s="349"/>
      <c r="C133" s="487"/>
      <c r="D133" s="487"/>
      <c r="E133" s="307"/>
      <c r="F133" s="500"/>
    </row>
    <row r="134" spans="1:6" ht="37.5" x14ac:dyDescent="0.25">
      <c r="A134" s="486"/>
      <c r="B134" s="339" t="s">
        <v>287</v>
      </c>
      <c r="C134" s="487"/>
      <c r="D134" s="464"/>
      <c r="E134" s="464"/>
      <c r="F134" s="456"/>
    </row>
    <row r="135" spans="1:6" ht="13" x14ac:dyDescent="0.3">
      <c r="A135" s="486"/>
      <c r="B135" s="349"/>
      <c r="C135" s="487"/>
      <c r="D135" s="487"/>
      <c r="E135" s="307"/>
      <c r="F135" s="500"/>
    </row>
    <row r="136" spans="1:6" x14ac:dyDescent="0.25">
      <c r="A136" s="486" t="s">
        <v>743</v>
      </c>
      <c r="B136" s="488" t="s">
        <v>808</v>
      </c>
      <c r="C136" s="487" t="s">
        <v>294</v>
      </c>
      <c r="D136" s="464">
        <v>3</v>
      </c>
      <c r="E136" s="533"/>
      <c r="F136" s="535">
        <f>D136*E136</f>
        <v>0</v>
      </c>
    </row>
    <row r="137" spans="1:6" ht="13" x14ac:dyDescent="0.3">
      <c r="A137" s="361"/>
      <c r="B137" s="307"/>
      <c r="C137" s="307"/>
      <c r="D137" s="307"/>
      <c r="E137" s="533"/>
      <c r="F137" s="535"/>
    </row>
    <row r="138" spans="1:6" ht="37.5" x14ac:dyDescent="0.25">
      <c r="A138" s="486"/>
      <c r="B138" s="339" t="s">
        <v>801</v>
      </c>
      <c r="C138" s="487"/>
      <c r="D138" s="464"/>
      <c r="E138" s="533"/>
      <c r="F138" s="535"/>
    </row>
    <row r="139" spans="1:6" ht="13" x14ac:dyDescent="0.3">
      <c r="A139" s="486"/>
      <c r="B139" s="349"/>
      <c r="C139" s="487"/>
      <c r="D139" s="487"/>
      <c r="E139" s="533"/>
      <c r="F139" s="535"/>
    </row>
    <row r="140" spans="1:6" x14ac:dyDescent="0.25">
      <c r="A140" s="486" t="s">
        <v>744</v>
      </c>
      <c r="B140" s="488" t="s">
        <v>808</v>
      </c>
      <c r="C140" s="487" t="s">
        <v>294</v>
      </c>
      <c r="D140" s="464">
        <v>5</v>
      </c>
      <c r="E140" s="533"/>
      <c r="F140" s="535">
        <f>D140*E140</f>
        <v>0</v>
      </c>
    </row>
    <row r="141" spans="1:6" x14ac:dyDescent="0.25">
      <c r="A141" s="486"/>
      <c r="B141" s="488"/>
      <c r="C141" s="487"/>
      <c r="D141" s="464"/>
      <c r="E141" s="533"/>
      <c r="F141" s="535"/>
    </row>
    <row r="142" spans="1:6" ht="13" x14ac:dyDescent="0.3">
      <c r="A142" s="486"/>
      <c r="B142" s="349" t="s">
        <v>71</v>
      </c>
      <c r="C142" s="487"/>
      <c r="D142" s="464"/>
      <c r="E142" s="533"/>
      <c r="F142" s="535"/>
    </row>
    <row r="143" spans="1:6" ht="13" x14ac:dyDescent="0.3">
      <c r="A143" s="486"/>
      <c r="B143" s="349"/>
      <c r="C143" s="487"/>
      <c r="D143" s="464"/>
      <c r="E143" s="533"/>
      <c r="F143" s="535"/>
    </row>
    <row r="144" spans="1:6" ht="25" x14ac:dyDescent="0.25">
      <c r="A144" s="486"/>
      <c r="B144" s="339" t="s">
        <v>268</v>
      </c>
      <c r="C144" s="487"/>
      <c r="D144" s="464"/>
      <c r="E144" s="533"/>
      <c r="F144" s="535"/>
    </row>
    <row r="145" spans="1:6" ht="13" x14ac:dyDescent="0.3">
      <c r="A145" s="486"/>
      <c r="B145" s="349"/>
      <c r="C145" s="487"/>
      <c r="D145" s="464"/>
      <c r="E145" s="533"/>
      <c r="F145" s="535"/>
    </row>
    <row r="146" spans="1:6" x14ac:dyDescent="0.25">
      <c r="A146" s="486" t="s">
        <v>269</v>
      </c>
      <c r="B146" s="488" t="s">
        <v>272</v>
      </c>
      <c r="C146" s="487" t="s">
        <v>294</v>
      </c>
      <c r="D146" s="464">
        <v>35</v>
      </c>
      <c r="E146" s="533"/>
      <c r="F146" s="535">
        <f>D146*E146</f>
        <v>0</v>
      </c>
    </row>
    <row r="147" spans="1:6" x14ac:dyDescent="0.25">
      <c r="A147" s="486" t="s">
        <v>270</v>
      </c>
      <c r="B147" s="488" t="s">
        <v>271</v>
      </c>
      <c r="C147" s="487" t="s">
        <v>294</v>
      </c>
      <c r="D147" s="464">
        <v>150</v>
      </c>
      <c r="E147" s="533"/>
      <c r="F147" s="535">
        <f>D147*E147</f>
        <v>0</v>
      </c>
    </row>
    <row r="148" spans="1:6" x14ac:dyDescent="0.25">
      <c r="A148" s="486" t="s">
        <v>747</v>
      </c>
      <c r="B148" s="488" t="s">
        <v>303</v>
      </c>
      <c r="C148" s="487" t="s">
        <v>294</v>
      </c>
      <c r="D148" s="464">
        <v>60</v>
      </c>
      <c r="E148" s="533"/>
      <c r="F148" s="535">
        <f>D148*E148</f>
        <v>0</v>
      </c>
    </row>
    <row r="149" spans="1:6" x14ac:dyDescent="0.25">
      <c r="A149" s="486" t="s">
        <v>748</v>
      </c>
      <c r="B149" s="488" t="s">
        <v>304</v>
      </c>
      <c r="C149" s="487" t="s">
        <v>294</v>
      </c>
      <c r="D149" s="464">
        <v>180</v>
      </c>
      <c r="E149" s="533"/>
      <c r="F149" s="535">
        <f>D149*E149</f>
        <v>0</v>
      </c>
    </row>
    <row r="150" spans="1:6" x14ac:dyDescent="0.25">
      <c r="A150" s="486" t="s">
        <v>749</v>
      </c>
      <c r="B150" s="488" t="s">
        <v>305</v>
      </c>
      <c r="C150" s="487" t="s">
        <v>294</v>
      </c>
      <c r="D150" s="464">
        <v>100</v>
      </c>
      <c r="E150" s="533"/>
      <c r="F150" s="535">
        <f>D150*E150</f>
        <v>0</v>
      </c>
    </row>
    <row r="151" spans="1:6" ht="13" x14ac:dyDescent="0.3">
      <c r="A151" s="361"/>
      <c r="B151" s="307"/>
      <c r="C151" s="307"/>
      <c r="D151" s="307"/>
      <c r="E151" s="533"/>
      <c r="F151" s="535"/>
    </row>
    <row r="152" spans="1:6" ht="13" x14ac:dyDescent="0.3">
      <c r="A152" s="486"/>
      <c r="B152" s="349" t="s">
        <v>273</v>
      </c>
      <c r="C152" s="487"/>
      <c r="D152" s="487"/>
      <c r="E152" s="533"/>
      <c r="F152" s="535"/>
    </row>
    <row r="153" spans="1:6" ht="13" x14ac:dyDescent="0.3">
      <c r="A153" s="486"/>
      <c r="B153" s="349"/>
      <c r="C153" s="487"/>
      <c r="D153" s="487"/>
      <c r="E153" s="533"/>
      <c r="F153" s="535"/>
    </row>
    <row r="154" spans="1:6" ht="25" x14ac:dyDescent="0.25">
      <c r="A154" s="486"/>
      <c r="B154" s="555" t="s">
        <v>274</v>
      </c>
      <c r="C154" s="487"/>
      <c r="D154" s="487"/>
      <c r="E154" s="533"/>
      <c r="F154" s="535"/>
    </row>
    <row r="155" spans="1:6" x14ac:dyDescent="0.25">
      <c r="A155" s="547"/>
      <c r="B155" s="339"/>
      <c r="C155" s="487"/>
      <c r="D155" s="487"/>
      <c r="E155" s="533"/>
      <c r="F155" s="535"/>
    </row>
    <row r="156" spans="1:6" x14ac:dyDescent="0.25">
      <c r="A156" s="547" t="s">
        <v>275</v>
      </c>
      <c r="B156" s="457" t="s">
        <v>276</v>
      </c>
      <c r="C156" s="487" t="s">
        <v>294</v>
      </c>
      <c r="D156" s="464">
        <v>37</v>
      </c>
      <c r="E156" s="533"/>
      <c r="F156" s="535">
        <f>D156*E156</f>
        <v>0</v>
      </c>
    </row>
    <row r="157" spans="1:6" x14ac:dyDescent="0.25">
      <c r="A157" s="486"/>
      <c r="B157" s="488"/>
      <c r="C157" s="487"/>
      <c r="D157" s="487"/>
      <c r="E157" s="533"/>
      <c r="F157" s="535"/>
    </row>
    <row r="158" spans="1:6" ht="25" x14ac:dyDescent="0.25">
      <c r="A158" s="547"/>
      <c r="B158" s="339" t="s">
        <v>807</v>
      </c>
      <c r="C158" s="487"/>
      <c r="D158" s="464"/>
      <c r="E158" s="533"/>
      <c r="F158" s="535"/>
    </row>
    <row r="159" spans="1:6" x14ac:dyDescent="0.25">
      <c r="A159" s="547"/>
      <c r="B159" s="339"/>
      <c r="C159" s="487"/>
      <c r="D159" s="464"/>
      <c r="E159" s="533"/>
      <c r="F159" s="535"/>
    </row>
    <row r="160" spans="1:6" x14ac:dyDescent="0.25">
      <c r="A160" s="547" t="s">
        <v>497</v>
      </c>
      <c r="B160" s="457" t="s">
        <v>277</v>
      </c>
      <c r="C160" s="487" t="s">
        <v>294</v>
      </c>
      <c r="D160" s="464">
        <v>5</v>
      </c>
      <c r="E160" s="533"/>
      <c r="F160" s="535">
        <f>D160*E160</f>
        <v>0</v>
      </c>
    </row>
    <row r="161" spans="1:6" x14ac:dyDescent="0.25">
      <c r="A161" s="547" t="s">
        <v>496</v>
      </c>
      <c r="B161" s="457" t="s">
        <v>278</v>
      </c>
      <c r="C161" s="487" t="s">
        <v>294</v>
      </c>
      <c r="D161" s="464">
        <v>5</v>
      </c>
      <c r="E161" s="533"/>
      <c r="F161" s="535">
        <f>D161*E161</f>
        <v>0</v>
      </c>
    </row>
    <row r="162" spans="1:6" x14ac:dyDescent="0.25">
      <c r="A162" s="547"/>
      <c r="B162" s="457"/>
      <c r="C162" s="487"/>
      <c r="D162" s="464"/>
      <c r="E162" s="533"/>
      <c r="F162" s="535"/>
    </row>
    <row r="163" spans="1:6" ht="13" x14ac:dyDescent="0.3">
      <c r="A163" s="486"/>
      <c r="B163" s="349" t="s">
        <v>767</v>
      </c>
      <c r="C163" s="487"/>
      <c r="D163" s="464"/>
      <c r="E163" s="533"/>
      <c r="F163" s="535"/>
    </row>
    <row r="164" spans="1:6" ht="13" x14ac:dyDescent="0.3">
      <c r="A164" s="547"/>
      <c r="B164" s="349"/>
      <c r="C164" s="487"/>
      <c r="D164" s="464"/>
      <c r="E164" s="533"/>
      <c r="F164" s="535"/>
    </row>
    <row r="165" spans="1:6" ht="25" x14ac:dyDescent="0.25">
      <c r="A165" s="547"/>
      <c r="B165" s="339" t="s">
        <v>768</v>
      </c>
      <c r="C165" s="487"/>
      <c r="D165" s="464"/>
      <c r="E165" s="533"/>
      <c r="F165" s="535"/>
    </row>
    <row r="166" spans="1:6" x14ac:dyDescent="0.25">
      <c r="A166" s="547"/>
      <c r="B166" s="339"/>
      <c r="C166" s="487"/>
      <c r="D166" s="464"/>
      <c r="E166" s="533"/>
      <c r="F166" s="535"/>
    </row>
    <row r="167" spans="1:6" x14ac:dyDescent="0.25">
      <c r="A167" s="547" t="s">
        <v>798</v>
      </c>
      <c r="B167" s="457" t="s">
        <v>797</v>
      </c>
      <c r="C167" s="487" t="s">
        <v>294</v>
      </c>
      <c r="D167" s="464">
        <v>2</v>
      </c>
      <c r="E167" s="533"/>
      <c r="F167" s="535">
        <f>D167*E167</f>
        <v>0</v>
      </c>
    </row>
    <row r="168" spans="1:6" ht="13" x14ac:dyDescent="0.25">
      <c r="A168" s="453"/>
      <c r="B168" s="311"/>
      <c r="C168" s="458"/>
      <c r="D168" s="458"/>
      <c r="E168" s="464"/>
      <c r="F168" s="456"/>
    </row>
    <row r="169" spans="1:6" x14ac:dyDescent="0.25">
      <c r="A169" s="547"/>
      <c r="B169" s="339"/>
      <c r="C169" s="487"/>
      <c r="D169" s="464"/>
      <c r="E169" s="464"/>
      <c r="F169" s="456"/>
    </row>
    <row r="170" spans="1:6" x14ac:dyDescent="0.25">
      <c r="A170" s="547"/>
      <c r="B170" s="339"/>
      <c r="C170" s="487"/>
      <c r="D170" s="464"/>
      <c r="E170" s="464"/>
      <c r="F170" s="456"/>
    </row>
    <row r="171" spans="1:6" x14ac:dyDescent="0.25">
      <c r="A171" s="547"/>
      <c r="B171" s="457"/>
      <c r="C171" s="487"/>
      <c r="D171" s="464"/>
      <c r="E171" s="464"/>
      <c r="F171" s="456"/>
    </row>
    <row r="172" spans="1:6" ht="13" thickBot="1" x14ac:dyDescent="0.3">
      <c r="A172" s="466"/>
      <c r="B172" s="467"/>
      <c r="C172" s="468"/>
      <c r="D172" s="468" t="s">
        <v>216</v>
      </c>
      <c r="E172" s="469"/>
      <c r="F172" s="470">
        <f>SUM(F136:F171)</f>
        <v>0</v>
      </c>
    </row>
    <row r="173" spans="1:6" x14ac:dyDescent="0.25">
      <c r="A173" s="445"/>
      <c r="B173" s="445"/>
      <c r="C173" s="448"/>
      <c r="D173" s="448"/>
      <c r="E173" s="557"/>
      <c r="F173" s="542"/>
    </row>
    <row r="174" spans="1:6" ht="13.5" thickBot="1" x14ac:dyDescent="0.35">
      <c r="A174" s="15"/>
      <c r="B174" s="445"/>
      <c r="C174" s="448"/>
      <c r="D174" s="448"/>
      <c r="E174" s="549"/>
      <c r="F174" s="542"/>
    </row>
    <row r="175" spans="1:6" ht="26.5" thickBot="1" x14ac:dyDescent="0.3">
      <c r="A175" s="800" t="s">
        <v>72</v>
      </c>
      <c r="B175" s="801" t="s">
        <v>73</v>
      </c>
      <c r="C175" s="801" t="s">
        <v>74</v>
      </c>
      <c r="D175" s="801" t="s">
        <v>75</v>
      </c>
      <c r="E175" s="821" t="s">
        <v>1446</v>
      </c>
      <c r="F175" s="822" t="s">
        <v>1443</v>
      </c>
    </row>
    <row r="176" spans="1:6" ht="13" x14ac:dyDescent="0.3">
      <c r="A176" s="361"/>
      <c r="B176" s="307"/>
      <c r="C176" s="307"/>
      <c r="D176" s="307"/>
      <c r="E176" s="307"/>
      <c r="F176" s="535"/>
    </row>
    <row r="177" spans="1:6" ht="26" x14ac:dyDescent="0.25">
      <c r="A177" s="453"/>
      <c r="B177" s="311" t="s">
        <v>104</v>
      </c>
      <c r="C177" s="458"/>
      <c r="D177" s="458"/>
      <c r="E177" s="464"/>
      <c r="F177" s="456"/>
    </row>
    <row r="178" spans="1:6" x14ac:dyDescent="0.25">
      <c r="A178" s="453"/>
      <c r="B178" s="454"/>
      <c r="C178" s="458"/>
      <c r="D178" s="458"/>
      <c r="E178" s="464"/>
      <c r="F178" s="456"/>
    </row>
    <row r="179" spans="1:6" ht="75" customHeight="1" x14ac:dyDescent="0.25">
      <c r="A179" s="453"/>
      <c r="B179" s="366" t="s">
        <v>788</v>
      </c>
      <c r="C179" s="458"/>
      <c r="D179" s="458"/>
      <c r="E179" s="464"/>
      <c r="F179" s="456"/>
    </row>
    <row r="180" spans="1:6" x14ac:dyDescent="0.25">
      <c r="A180" s="453"/>
      <c r="B180" s="454"/>
      <c r="C180" s="458"/>
      <c r="D180" s="458"/>
      <c r="E180" s="464"/>
      <c r="F180" s="456"/>
    </row>
    <row r="181" spans="1:6" x14ac:dyDescent="0.25">
      <c r="A181" s="453" t="s">
        <v>751</v>
      </c>
      <c r="B181" s="454" t="s">
        <v>82</v>
      </c>
      <c r="C181" s="458" t="s">
        <v>294</v>
      </c>
      <c r="D181" s="458">
        <v>1</v>
      </c>
      <c r="E181" s="533"/>
      <c r="F181" s="535">
        <f>D181*E181</f>
        <v>0</v>
      </c>
    </row>
    <row r="182" spans="1:6" x14ac:dyDescent="0.25">
      <c r="A182" s="453" t="s">
        <v>752</v>
      </c>
      <c r="B182" s="454" t="s">
        <v>667</v>
      </c>
      <c r="C182" s="458" t="s">
        <v>294</v>
      </c>
      <c r="D182" s="458">
        <v>1</v>
      </c>
      <c r="E182" s="533"/>
      <c r="F182" s="535">
        <f>D182*E182</f>
        <v>0</v>
      </c>
    </row>
    <row r="183" spans="1:6" x14ac:dyDescent="0.25">
      <c r="A183" s="453" t="s">
        <v>753</v>
      </c>
      <c r="B183" s="454" t="s">
        <v>754</v>
      </c>
      <c r="C183" s="458" t="s">
        <v>294</v>
      </c>
      <c r="D183" s="458">
        <v>1</v>
      </c>
      <c r="E183" s="533"/>
      <c r="F183" s="535">
        <f>D183*E183</f>
        <v>0</v>
      </c>
    </row>
    <row r="184" spans="1:6" ht="13" x14ac:dyDescent="0.3">
      <c r="A184" s="361"/>
      <c r="B184" s="307"/>
      <c r="C184" s="307"/>
      <c r="D184" s="307"/>
      <c r="E184" s="533"/>
      <c r="F184" s="535"/>
    </row>
    <row r="185" spans="1:6" ht="13" x14ac:dyDescent="0.3">
      <c r="A185" s="361"/>
      <c r="B185" s="544" t="s">
        <v>500</v>
      </c>
      <c r="C185" s="307"/>
      <c r="D185" s="307"/>
      <c r="E185" s="533"/>
      <c r="F185" s="535"/>
    </row>
    <row r="186" spans="1:6" x14ac:dyDescent="0.25">
      <c r="A186" s="453"/>
      <c r="B186" s="454"/>
      <c r="C186" s="458"/>
      <c r="D186" s="458"/>
      <c r="E186" s="533"/>
      <c r="F186" s="535"/>
    </row>
    <row r="187" spans="1:6" ht="37.5" x14ac:dyDescent="0.25">
      <c r="A187" s="486"/>
      <c r="B187" s="304" t="s">
        <v>30</v>
      </c>
      <c r="C187" s="487"/>
      <c r="D187" s="487"/>
      <c r="E187" s="533"/>
      <c r="F187" s="535"/>
    </row>
    <row r="188" spans="1:6" x14ac:dyDescent="0.25">
      <c r="A188" s="486"/>
      <c r="B188" s="545"/>
      <c r="C188" s="487"/>
      <c r="D188" s="487"/>
      <c r="E188" s="533"/>
      <c r="F188" s="535"/>
    </row>
    <row r="189" spans="1:6" x14ac:dyDescent="0.25">
      <c r="A189" s="486" t="s">
        <v>106</v>
      </c>
      <c r="B189" s="488" t="s">
        <v>292</v>
      </c>
      <c r="C189" s="458" t="s">
        <v>294</v>
      </c>
      <c r="D189" s="458">
        <v>1</v>
      </c>
      <c r="E189" s="533"/>
      <c r="F189" s="535">
        <f>D189*E189</f>
        <v>0</v>
      </c>
    </row>
    <row r="190" spans="1:6" x14ac:dyDescent="0.25">
      <c r="A190" s="486" t="s">
        <v>755</v>
      </c>
      <c r="B190" s="536" t="s">
        <v>215</v>
      </c>
      <c r="C190" s="458" t="s">
        <v>294</v>
      </c>
      <c r="D190" s="458">
        <v>1</v>
      </c>
      <c r="E190" s="533"/>
      <c r="F190" s="535">
        <f>D190*E190</f>
        <v>0</v>
      </c>
    </row>
    <row r="191" spans="1:6" x14ac:dyDescent="0.25">
      <c r="A191" s="486"/>
      <c r="B191" s="454"/>
      <c r="C191" s="458"/>
      <c r="D191" s="458"/>
      <c r="E191" s="533"/>
      <c r="F191" s="535"/>
    </row>
    <row r="192" spans="1:6" ht="13" x14ac:dyDescent="0.3">
      <c r="A192" s="486"/>
      <c r="B192" s="349" t="s">
        <v>217</v>
      </c>
      <c r="C192" s="458"/>
      <c r="D192" s="458"/>
      <c r="E192" s="533"/>
      <c r="F192" s="535"/>
    </row>
    <row r="193" spans="1:6" x14ac:dyDescent="0.25">
      <c r="A193" s="486"/>
      <c r="B193" s="339"/>
      <c r="C193" s="458"/>
      <c r="D193" s="458"/>
      <c r="E193" s="533"/>
      <c r="F193" s="535"/>
    </row>
    <row r="194" spans="1:6" ht="25" x14ac:dyDescent="0.25">
      <c r="A194" s="453"/>
      <c r="B194" s="304" t="s">
        <v>647</v>
      </c>
      <c r="C194" s="458"/>
      <c r="D194" s="458"/>
      <c r="E194" s="533"/>
      <c r="F194" s="535"/>
    </row>
    <row r="195" spans="1:6" x14ac:dyDescent="0.25">
      <c r="A195" s="453"/>
      <c r="B195" s="454"/>
      <c r="C195" s="458"/>
      <c r="D195" s="458"/>
      <c r="E195" s="533"/>
      <c r="F195" s="535"/>
    </row>
    <row r="196" spans="1:6" x14ac:dyDescent="0.25">
      <c r="A196" s="486" t="s">
        <v>108</v>
      </c>
      <c r="B196" s="488" t="s">
        <v>292</v>
      </c>
      <c r="C196" s="458" t="s">
        <v>294</v>
      </c>
      <c r="D196" s="458">
        <v>2</v>
      </c>
      <c r="E196" s="533"/>
      <c r="F196" s="535">
        <f>D196*E196</f>
        <v>0</v>
      </c>
    </row>
    <row r="197" spans="1:6" x14ac:dyDescent="0.25">
      <c r="A197" s="486" t="s">
        <v>756</v>
      </c>
      <c r="B197" s="536" t="s">
        <v>215</v>
      </c>
      <c r="C197" s="458" t="s">
        <v>294</v>
      </c>
      <c r="D197" s="458">
        <v>1</v>
      </c>
      <c r="E197" s="533"/>
      <c r="F197" s="535">
        <f>D197*E197</f>
        <v>0</v>
      </c>
    </row>
    <row r="198" spans="1:6" ht="13" x14ac:dyDescent="0.3">
      <c r="A198" s="361"/>
      <c r="B198" s="307"/>
      <c r="C198" s="307"/>
      <c r="D198" s="307"/>
      <c r="E198" s="533"/>
      <c r="F198" s="535"/>
    </row>
    <row r="199" spans="1:6" ht="13" x14ac:dyDescent="0.3">
      <c r="A199" s="486"/>
      <c r="B199" s="362" t="s">
        <v>218</v>
      </c>
      <c r="C199" s="458"/>
      <c r="D199" s="458"/>
      <c r="E199" s="533"/>
      <c r="F199" s="535"/>
    </row>
    <row r="200" spans="1:6" x14ac:dyDescent="0.25">
      <c r="A200" s="486"/>
      <c r="B200" s="545"/>
      <c r="C200" s="458"/>
      <c r="D200" s="458"/>
      <c r="E200" s="533"/>
      <c r="F200" s="535"/>
    </row>
    <row r="201" spans="1:6" ht="50" x14ac:dyDescent="0.25">
      <c r="A201" s="486"/>
      <c r="B201" s="546" t="s">
        <v>757</v>
      </c>
      <c r="C201" s="458"/>
      <c r="D201" s="458"/>
      <c r="E201" s="533"/>
      <c r="F201" s="535"/>
    </row>
    <row r="202" spans="1:6" x14ac:dyDescent="0.25">
      <c r="A202" s="486"/>
      <c r="B202" s="545"/>
      <c r="C202" s="458"/>
      <c r="D202" s="458"/>
      <c r="E202" s="533"/>
      <c r="F202" s="535"/>
    </row>
    <row r="203" spans="1:6" x14ac:dyDescent="0.25">
      <c r="A203" s="486" t="s">
        <v>219</v>
      </c>
      <c r="B203" s="488" t="s">
        <v>809</v>
      </c>
      <c r="C203" s="458" t="s">
        <v>66</v>
      </c>
      <c r="D203" s="458">
        <v>60</v>
      </c>
      <c r="E203" s="533"/>
      <c r="F203" s="535">
        <f>D203*E203</f>
        <v>0</v>
      </c>
    </row>
    <row r="204" spans="1:6" x14ac:dyDescent="0.25">
      <c r="A204" s="486"/>
      <c r="B204" s="536"/>
      <c r="C204" s="508"/>
      <c r="D204" s="487"/>
      <c r="E204" s="461"/>
      <c r="F204" s="849"/>
    </row>
    <row r="205" spans="1:6" ht="25" x14ac:dyDescent="0.25">
      <c r="A205" s="510" t="s">
        <v>1733</v>
      </c>
      <c r="B205" s="457" t="s">
        <v>1734</v>
      </c>
      <c r="C205" s="487" t="s">
        <v>66</v>
      </c>
      <c r="D205" s="539">
        <v>6950</v>
      </c>
      <c r="E205" s="539"/>
      <c r="F205" s="849">
        <f>D205*E205</f>
        <v>0</v>
      </c>
    </row>
    <row r="206" spans="1:6" x14ac:dyDescent="0.25">
      <c r="A206" s="486"/>
      <c r="B206" s="488"/>
      <c r="C206" s="458"/>
      <c r="D206" s="458"/>
      <c r="E206" s="539"/>
      <c r="F206" s="854"/>
    </row>
    <row r="207" spans="1:6" x14ac:dyDescent="0.25">
      <c r="A207" s="486"/>
      <c r="B207" s="488"/>
      <c r="C207" s="458"/>
      <c r="D207" s="458"/>
      <c r="E207" s="533"/>
      <c r="F207" s="535"/>
    </row>
    <row r="208" spans="1:6" ht="13" x14ac:dyDescent="0.3">
      <c r="A208" s="486"/>
      <c r="B208" s="349" t="s">
        <v>220</v>
      </c>
      <c r="C208" s="458"/>
      <c r="D208" s="458"/>
      <c r="E208" s="533"/>
      <c r="F208" s="535"/>
    </row>
    <row r="209" spans="1:6" x14ac:dyDescent="0.25">
      <c r="A209" s="486"/>
      <c r="B209" s="354"/>
      <c r="C209" s="458"/>
      <c r="D209" s="458"/>
      <c r="E209" s="533"/>
      <c r="F209" s="535"/>
    </row>
    <row r="210" spans="1:6" x14ac:dyDescent="0.25">
      <c r="A210" s="486" t="s">
        <v>221</v>
      </c>
      <c r="B210" s="457" t="s">
        <v>760</v>
      </c>
      <c r="C210" s="458" t="s">
        <v>294</v>
      </c>
      <c r="D210" s="458">
        <v>3</v>
      </c>
      <c r="E210" s="533"/>
      <c r="F210" s="535">
        <f>D210*E210</f>
        <v>0</v>
      </c>
    </row>
    <row r="211" spans="1:6" x14ac:dyDescent="0.25">
      <c r="A211" s="486"/>
      <c r="B211" s="488"/>
      <c r="C211" s="458"/>
      <c r="D211" s="458"/>
      <c r="E211" s="464"/>
      <c r="F211" s="456"/>
    </row>
    <row r="212" spans="1:6" x14ac:dyDescent="0.25">
      <c r="A212" s="486"/>
      <c r="B212" s="488"/>
      <c r="C212" s="458"/>
      <c r="D212" s="458"/>
      <c r="E212" s="464"/>
      <c r="F212" s="456"/>
    </row>
    <row r="213" spans="1:6" x14ac:dyDescent="0.25">
      <c r="A213" s="486"/>
      <c r="B213" s="488"/>
      <c r="C213" s="458"/>
      <c r="D213" s="458"/>
      <c r="E213" s="464"/>
      <c r="F213" s="456"/>
    </row>
    <row r="214" spans="1:6" ht="13" x14ac:dyDescent="0.3">
      <c r="A214" s="486"/>
      <c r="B214" s="349"/>
      <c r="C214" s="458"/>
      <c r="D214" s="458"/>
      <c r="E214" s="464"/>
      <c r="F214" s="456"/>
    </row>
    <row r="215" spans="1:6" x14ac:dyDescent="0.25">
      <c r="A215" s="486"/>
      <c r="B215" s="354"/>
      <c r="C215" s="458"/>
      <c r="D215" s="458"/>
      <c r="E215" s="464"/>
      <c r="F215" s="456"/>
    </row>
    <row r="216" spans="1:6" x14ac:dyDescent="0.25">
      <c r="A216" s="486"/>
      <c r="B216" s="457"/>
      <c r="C216" s="458"/>
      <c r="D216" s="458"/>
      <c r="E216" s="464"/>
      <c r="F216" s="456"/>
    </row>
    <row r="217" spans="1:6" x14ac:dyDescent="0.25">
      <c r="A217" s="486"/>
      <c r="B217" s="488"/>
      <c r="C217" s="487"/>
      <c r="D217" s="464"/>
      <c r="E217" s="533"/>
      <c r="F217" s="535"/>
    </row>
    <row r="218" spans="1:6" ht="13" thickBot="1" x14ac:dyDescent="0.3">
      <c r="A218" s="466"/>
      <c r="B218" s="467"/>
      <c r="C218" s="468"/>
      <c r="D218" s="468" t="s">
        <v>119</v>
      </c>
      <c r="E218" s="469"/>
      <c r="F218" s="470">
        <f>SUM(F181:F217)</f>
        <v>0</v>
      </c>
    </row>
    <row r="219" spans="1:6" x14ac:dyDescent="0.25">
      <c r="A219" s="474"/>
      <c r="B219" s="445"/>
      <c r="C219" s="448"/>
      <c r="D219" s="448"/>
      <c r="E219" s="475"/>
      <c r="F219" s="476"/>
    </row>
    <row r="220" spans="1:6" x14ac:dyDescent="0.25">
      <c r="A220" s="474"/>
      <c r="B220" s="445"/>
      <c r="C220" s="448"/>
      <c r="D220" s="448"/>
      <c r="E220" s="475"/>
      <c r="F220" s="476"/>
    </row>
    <row r="221" spans="1:6" ht="13.5" thickBot="1" x14ac:dyDescent="0.35">
      <c r="A221" s="15"/>
      <c r="B221" s="445"/>
      <c r="C221" s="448"/>
      <c r="D221" s="448"/>
      <c r="E221" s="549"/>
      <c r="F221" s="542"/>
    </row>
    <row r="222" spans="1:6" ht="26.5" thickBot="1" x14ac:dyDescent="0.3">
      <c r="A222" s="800" t="s">
        <v>72</v>
      </c>
      <c r="B222" s="801" t="s">
        <v>73</v>
      </c>
      <c r="C222" s="801" t="s">
        <v>74</v>
      </c>
      <c r="D222" s="801" t="s">
        <v>75</v>
      </c>
      <c r="E222" s="821" t="s">
        <v>1446</v>
      </c>
      <c r="F222" s="822" t="s">
        <v>1443</v>
      </c>
    </row>
    <row r="223" spans="1:6" ht="13" x14ac:dyDescent="0.3">
      <c r="A223" s="361"/>
      <c r="B223" s="307"/>
      <c r="C223" s="307"/>
      <c r="D223" s="307"/>
      <c r="E223" s="307"/>
      <c r="F223" s="535"/>
    </row>
    <row r="224" spans="1:6" ht="39" x14ac:dyDescent="0.3">
      <c r="A224" s="486"/>
      <c r="B224" s="362" t="s">
        <v>33</v>
      </c>
      <c r="C224" s="487"/>
      <c r="D224" s="458"/>
      <c r="E224" s="464"/>
      <c r="F224" s="456"/>
    </row>
    <row r="225" spans="1:6" x14ac:dyDescent="0.25">
      <c r="A225" s="486"/>
      <c r="B225" s="488"/>
      <c r="C225" s="487"/>
      <c r="D225" s="458"/>
      <c r="E225" s="464"/>
      <c r="F225" s="456"/>
    </row>
    <row r="226" spans="1:6" ht="13" x14ac:dyDescent="0.3">
      <c r="A226" s="486"/>
      <c r="B226" s="349" t="s">
        <v>222</v>
      </c>
      <c r="C226" s="487"/>
      <c r="D226" s="458"/>
      <c r="E226" s="464"/>
      <c r="F226" s="456"/>
    </row>
    <row r="227" spans="1:6" ht="13" x14ac:dyDescent="0.3">
      <c r="A227" s="486"/>
      <c r="B227" s="349"/>
      <c r="C227" s="487"/>
      <c r="D227" s="458"/>
      <c r="E227" s="464"/>
      <c r="F227" s="456"/>
    </row>
    <row r="228" spans="1:6" x14ac:dyDescent="0.25">
      <c r="A228" s="486" t="s">
        <v>223</v>
      </c>
      <c r="B228" s="488" t="s">
        <v>224</v>
      </c>
      <c r="C228" s="487" t="s">
        <v>87</v>
      </c>
      <c r="D228" s="464">
        <v>150</v>
      </c>
      <c r="E228" s="533"/>
      <c r="F228" s="535">
        <f>D228*E228</f>
        <v>0</v>
      </c>
    </row>
    <row r="229" spans="1:6" ht="13" x14ac:dyDescent="0.3">
      <c r="A229" s="486"/>
      <c r="B229" s="349"/>
      <c r="C229" s="487"/>
      <c r="D229" s="464"/>
      <c r="E229" s="533"/>
      <c r="F229" s="535"/>
    </row>
    <row r="230" spans="1:6" ht="25" x14ac:dyDescent="0.25">
      <c r="A230" s="486"/>
      <c r="B230" s="339" t="s">
        <v>225</v>
      </c>
      <c r="C230" s="487"/>
      <c r="D230" s="464"/>
      <c r="E230" s="533"/>
      <c r="F230" s="535"/>
    </row>
    <row r="231" spans="1:6" x14ac:dyDescent="0.25">
      <c r="A231" s="486"/>
      <c r="B231" s="488"/>
      <c r="C231" s="487"/>
      <c r="D231" s="464"/>
      <c r="E231" s="533"/>
      <c r="F231" s="535"/>
    </row>
    <row r="232" spans="1:6" x14ac:dyDescent="0.25">
      <c r="A232" s="486" t="s">
        <v>226</v>
      </c>
      <c r="B232" s="488" t="s">
        <v>809</v>
      </c>
      <c r="C232" s="487" t="s">
        <v>66</v>
      </c>
      <c r="D232" s="464">
        <v>818</v>
      </c>
      <c r="E232" s="533"/>
      <c r="F232" s="535">
        <f>D232*E232</f>
        <v>0</v>
      </c>
    </row>
    <row r="233" spans="1:6" x14ac:dyDescent="0.25">
      <c r="A233" s="486"/>
      <c r="B233" s="488"/>
      <c r="C233" s="487"/>
      <c r="D233" s="464"/>
      <c r="E233" s="533"/>
      <c r="F233" s="535"/>
    </row>
    <row r="234" spans="1:6" ht="37.5" x14ac:dyDescent="0.25">
      <c r="A234" s="486"/>
      <c r="B234" s="339" t="s">
        <v>227</v>
      </c>
      <c r="C234" s="487"/>
      <c r="D234" s="464"/>
      <c r="E234" s="533"/>
      <c r="F234" s="535"/>
    </row>
    <row r="235" spans="1:6" x14ac:dyDescent="0.25">
      <c r="A235" s="486"/>
      <c r="B235" s="488"/>
      <c r="C235" s="487"/>
      <c r="D235" s="464"/>
      <c r="E235" s="533"/>
      <c r="F235" s="535"/>
    </row>
    <row r="236" spans="1:6" x14ac:dyDescent="0.25">
      <c r="A236" s="486" t="s">
        <v>228</v>
      </c>
      <c r="B236" s="488" t="s">
        <v>809</v>
      </c>
      <c r="C236" s="487" t="s">
        <v>66</v>
      </c>
      <c r="D236" s="464">
        <v>3270</v>
      </c>
      <c r="E236" s="533"/>
      <c r="F236" s="535">
        <f>D236*E236</f>
        <v>0</v>
      </c>
    </row>
    <row r="237" spans="1:6" ht="13" x14ac:dyDescent="0.3">
      <c r="A237" s="486"/>
      <c r="B237" s="349"/>
      <c r="C237" s="487"/>
      <c r="D237" s="464"/>
      <c r="E237" s="533"/>
      <c r="F237" s="535"/>
    </row>
    <row r="238" spans="1:6" ht="25" x14ac:dyDescent="0.25">
      <c r="A238" s="486"/>
      <c r="B238" s="339" t="s">
        <v>229</v>
      </c>
      <c r="C238" s="487"/>
      <c r="D238" s="464"/>
      <c r="E238" s="533"/>
      <c r="F238" s="535"/>
    </row>
    <row r="239" spans="1:6" x14ac:dyDescent="0.25">
      <c r="A239" s="486"/>
      <c r="B239" s="488"/>
      <c r="C239" s="487"/>
      <c r="D239" s="464"/>
      <c r="E239" s="533"/>
      <c r="F239" s="535"/>
    </row>
    <row r="240" spans="1:6" x14ac:dyDescent="0.25">
      <c r="A240" s="486" t="s">
        <v>230</v>
      </c>
      <c r="B240" s="488" t="s">
        <v>809</v>
      </c>
      <c r="C240" s="487" t="s">
        <v>66</v>
      </c>
      <c r="D240" s="464">
        <v>10</v>
      </c>
      <c r="E240" s="533"/>
      <c r="F240" s="535">
        <f>D240*E240</f>
        <v>0</v>
      </c>
    </row>
    <row r="241" spans="1:6" ht="13" x14ac:dyDescent="0.3">
      <c r="A241" s="361"/>
      <c r="B241" s="307"/>
      <c r="C241" s="307"/>
      <c r="D241" s="307"/>
      <c r="E241" s="533"/>
      <c r="F241" s="535"/>
    </row>
    <row r="242" spans="1:6" ht="13" x14ac:dyDescent="0.3">
      <c r="A242" s="486"/>
      <c r="B242" s="349" t="s">
        <v>110</v>
      </c>
      <c r="C242" s="487"/>
      <c r="D242" s="464"/>
      <c r="E242" s="533"/>
      <c r="F242" s="535"/>
    </row>
    <row r="243" spans="1:6" x14ac:dyDescent="0.25">
      <c r="A243" s="486"/>
      <c r="B243" s="488"/>
      <c r="C243" s="487"/>
      <c r="D243" s="464"/>
      <c r="E243" s="533"/>
      <c r="F243" s="535"/>
    </row>
    <row r="244" spans="1:6" ht="37.5" x14ac:dyDescent="0.25">
      <c r="A244" s="486"/>
      <c r="B244" s="339" t="s">
        <v>111</v>
      </c>
      <c r="C244" s="487"/>
      <c r="D244" s="464"/>
      <c r="E244" s="533"/>
      <c r="F244" s="535"/>
    </row>
    <row r="245" spans="1:6" x14ac:dyDescent="0.25">
      <c r="A245" s="486"/>
      <c r="B245" s="488"/>
      <c r="C245" s="487"/>
      <c r="D245" s="464"/>
      <c r="E245" s="533"/>
      <c r="F245" s="535"/>
    </row>
    <row r="246" spans="1:6" x14ac:dyDescent="0.25">
      <c r="A246" s="486" t="s">
        <v>231</v>
      </c>
      <c r="B246" s="488" t="s">
        <v>809</v>
      </c>
      <c r="C246" s="487" t="s">
        <v>294</v>
      </c>
      <c r="D246" s="464">
        <v>12</v>
      </c>
      <c r="E246" s="533"/>
      <c r="F246" s="535">
        <f>D246*E246</f>
        <v>0</v>
      </c>
    </row>
    <row r="247" spans="1:6" x14ac:dyDescent="0.25">
      <c r="A247" s="486"/>
      <c r="B247" s="488"/>
      <c r="C247" s="458"/>
      <c r="D247" s="464"/>
      <c r="E247" s="533"/>
      <c r="F247" s="535"/>
    </row>
    <row r="248" spans="1:6" x14ac:dyDescent="0.25">
      <c r="A248" s="486"/>
      <c r="B248" s="545"/>
      <c r="C248" s="487"/>
      <c r="D248" s="464"/>
      <c r="E248" s="533"/>
      <c r="F248" s="535"/>
    </row>
    <row r="249" spans="1:6" ht="13" x14ac:dyDescent="0.25">
      <c r="A249" s="453"/>
      <c r="B249" s="295" t="s">
        <v>167</v>
      </c>
      <c r="C249" s="458"/>
      <c r="D249" s="464"/>
      <c r="E249" s="533"/>
      <c r="F249" s="535"/>
    </row>
    <row r="250" spans="1:6" x14ac:dyDescent="0.25">
      <c r="A250" s="453"/>
      <c r="B250" s="454"/>
      <c r="C250" s="458"/>
      <c r="D250" s="464"/>
      <c r="E250" s="533"/>
      <c r="F250" s="535"/>
    </row>
    <row r="251" spans="1:6" ht="87.5" x14ac:dyDescent="0.25">
      <c r="A251" s="510" t="s">
        <v>1470</v>
      </c>
      <c r="B251" s="454" t="s">
        <v>1626</v>
      </c>
      <c r="C251" s="508" t="s">
        <v>294</v>
      </c>
      <c r="D251" s="982">
        <v>200</v>
      </c>
      <c r="E251" s="589"/>
      <c r="F251" s="983">
        <f>D251*E251</f>
        <v>0</v>
      </c>
    </row>
    <row r="252" spans="1:6" ht="13" x14ac:dyDescent="0.3">
      <c r="A252" s="486"/>
      <c r="B252" s="349"/>
      <c r="C252" s="487"/>
      <c r="D252" s="464"/>
      <c r="E252" s="464"/>
      <c r="F252" s="456"/>
    </row>
    <row r="253" spans="1:6" ht="13" x14ac:dyDescent="0.3">
      <c r="A253" s="486"/>
      <c r="B253" s="349"/>
      <c r="C253" s="487"/>
      <c r="D253" s="464"/>
      <c r="E253" s="464"/>
      <c r="F253" s="456"/>
    </row>
    <row r="254" spans="1:6" ht="13" x14ac:dyDescent="0.3">
      <c r="A254" s="486"/>
      <c r="B254" s="349"/>
      <c r="C254" s="487"/>
      <c r="D254" s="464"/>
      <c r="E254" s="464"/>
      <c r="F254" s="456"/>
    </row>
    <row r="255" spans="1:6" ht="13" x14ac:dyDescent="0.3">
      <c r="A255" s="486"/>
      <c r="B255" s="349"/>
      <c r="C255" s="487"/>
      <c r="D255" s="464"/>
      <c r="E255" s="464"/>
      <c r="F255" s="456"/>
    </row>
    <row r="256" spans="1:6" ht="13" x14ac:dyDescent="0.3">
      <c r="A256" s="486"/>
      <c r="B256" s="349"/>
      <c r="C256" s="487"/>
      <c r="D256" s="464"/>
      <c r="E256" s="464"/>
      <c r="F256" s="456"/>
    </row>
    <row r="257" spans="1:6" x14ac:dyDescent="0.25">
      <c r="A257" s="486"/>
      <c r="B257" s="488"/>
      <c r="C257" s="487"/>
      <c r="D257" s="464"/>
      <c r="E257" s="533"/>
      <c r="F257" s="535"/>
    </row>
    <row r="258" spans="1:6" ht="13" thickBot="1" x14ac:dyDescent="0.3">
      <c r="A258" s="466"/>
      <c r="B258" s="467"/>
      <c r="C258" s="468"/>
      <c r="D258" s="468" t="s">
        <v>119</v>
      </c>
      <c r="E258" s="469"/>
      <c r="F258" s="470">
        <f>SUM(F228:F257)</f>
        <v>0</v>
      </c>
    </row>
    <row r="259" spans="1:6" x14ac:dyDescent="0.25">
      <c r="A259" s="474"/>
      <c r="B259" s="445"/>
      <c r="C259" s="448"/>
      <c r="D259" s="448"/>
      <c r="E259" s="475"/>
      <c r="F259" s="476"/>
    </row>
    <row r="260" spans="1:6" x14ac:dyDescent="0.25">
      <c r="A260" s="474"/>
      <c r="B260" s="445"/>
      <c r="C260" s="448"/>
      <c r="D260" s="448"/>
      <c r="E260" s="475"/>
      <c r="F260" s="476"/>
    </row>
    <row r="261" spans="1:6" ht="13" thickBot="1" x14ac:dyDescent="0.3">
      <c r="A261" s="445"/>
      <c r="B261" s="445"/>
      <c r="C261" s="448"/>
      <c r="D261" s="448"/>
      <c r="E261" s="549"/>
      <c r="F261" s="542"/>
    </row>
    <row r="262" spans="1:6" ht="26.5" thickBot="1" x14ac:dyDescent="0.3">
      <c r="A262" s="800" t="s">
        <v>72</v>
      </c>
      <c r="B262" s="801" t="s">
        <v>73</v>
      </c>
      <c r="C262" s="801" t="s">
        <v>74</v>
      </c>
      <c r="D262" s="801" t="s">
        <v>75</v>
      </c>
      <c r="E262" s="821" t="s">
        <v>1446</v>
      </c>
      <c r="F262" s="822" t="s">
        <v>1443</v>
      </c>
    </row>
    <row r="263" spans="1:6" x14ac:dyDescent="0.25">
      <c r="A263" s="486"/>
      <c r="B263" s="354"/>
      <c r="C263" s="487"/>
      <c r="D263" s="487"/>
      <c r="E263" s="533"/>
      <c r="F263" s="535"/>
    </row>
    <row r="264" spans="1:6" ht="13" x14ac:dyDescent="0.25">
      <c r="A264" s="486"/>
      <c r="B264" s="507" t="s">
        <v>88</v>
      </c>
      <c r="C264" s="487"/>
      <c r="D264" s="487"/>
      <c r="E264" s="533"/>
      <c r="F264" s="535"/>
    </row>
    <row r="265" spans="1:6" x14ac:dyDescent="0.25">
      <c r="A265" s="486"/>
      <c r="B265" s="550"/>
      <c r="C265" s="487"/>
      <c r="D265" s="487"/>
      <c r="E265" s="533"/>
      <c r="F265" s="535"/>
    </row>
    <row r="266" spans="1:6" x14ac:dyDescent="0.25">
      <c r="A266" s="486"/>
      <c r="B266" s="550" t="s">
        <v>789</v>
      </c>
      <c r="C266" s="487"/>
      <c r="D266" s="487"/>
      <c r="E266" s="533"/>
      <c r="F266" s="535">
        <f>F48</f>
        <v>0</v>
      </c>
    </row>
    <row r="267" spans="1:6" x14ac:dyDescent="0.25">
      <c r="A267" s="486"/>
      <c r="B267" s="488"/>
      <c r="C267" s="487"/>
      <c r="D267" s="487"/>
      <c r="E267" s="533"/>
      <c r="F267" s="535"/>
    </row>
    <row r="268" spans="1:6" x14ac:dyDescent="0.25">
      <c r="A268" s="486"/>
      <c r="B268" s="550" t="s">
        <v>790</v>
      </c>
      <c r="C268" s="487"/>
      <c r="D268" s="487"/>
      <c r="E268" s="533"/>
      <c r="F268" s="535">
        <f>F84</f>
        <v>0</v>
      </c>
    </row>
    <row r="269" spans="1:6" x14ac:dyDescent="0.25">
      <c r="A269" s="486"/>
      <c r="B269" s="488"/>
      <c r="C269" s="487"/>
      <c r="D269" s="487"/>
      <c r="E269" s="533"/>
      <c r="F269" s="535"/>
    </row>
    <row r="270" spans="1:6" x14ac:dyDescent="0.25">
      <c r="A270" s="486"/>
      <c r="B270" s="550" t="s">
        <v>791</v>
      </c>
      <c r="C270" s="487"/>
      <c r="D270" s="487"/>
      <c r="E270" s="533"/>
      <c r="F270" s="535">
        <f>F129</f>
        <v>0</v>
      </c>
    </row>
    <row r="271" spans="1:6" x14ac:dyDescent="0.25">
      <c r="A271" s="486"/>
      <c r="B271" s="488"/>
      <c r="C271" s="487"/>
      <c r="D271" s="487"/>
      <c r="E271" s="533"/>
      <c r="F271" s="535"/>
    </row>
    <row r="272" spans="1:6" x14ac:dyDescent="0.25">
      <c r="A272" s="486"/>
      <c r="B272" s="550" t="s">
        <v>792</v>
      </c>
      <c r="C272" s="487"/>
      <c r="D272" s="487"/>
      <c r="E272" s="533"/>
      <c r="F272" s="535">
        <f>F172</f>
        <v>0</v>
      </c>
    </row>
    <row r="273" spans="1:6" x14ac:dyDescent="0.25">
      <c r="A273" s="486"/>
      <c r="B273" s="488"/>
      <c r="C273" s="487"/>
      <c r="D273" s="487"/>
      <c r="E273" s="533"/>
      <c r="F273" s="535"/>
    </row>
    <row r="274" spans="1:6" x14ac:dyDescent="0.25">
      <c r="A274" s="486"/>
      <c r="B274" s="550" t="s">
        <v>793</v>
      </c>
      <c r="C274" s="487"/>
      <c r="D274" s="487"/>
      <c r="E274" s="533"/>
      <c r="F274" s="535">
        <f>F218</f>
        <v>0</v>
      </c>
    </row>
    <row r="275" spans="1:6" x14ac:dyDescent="0.25">
      <c r="A275" s="486"/>
      <c r="B275" s="550"/>
      <c r="C275" s="487"/>
      <c r="D275" s="487"/>
      <c r="E275" s="533"/>
      <c r="F275" s="535"/>
    </row>
    <row r="276" spans="1:6" x14ac:dyDescent="0.25">
      <c r="A276" s="486"/>
      <c r="B276" s="550" t="s">
        <v>794</v>
      </c>
      <c r="C276" s="487"/>
      <c r="D276" s="487"/>
      <c r="E276" s="533"/>
      <c r="F276" s="535">
        <f>F258</f>
        <v>0</v>
      </c>
    </row>
    <row r="277" spans="1:6" x14ac:dyDescent="0.25">
      <c r="A277" s="486"/>
      <c r="B277" s="488"/>
      <c r="C277" s="487"/>
      <c r="D277" s="487"/>
      <c r="E277" s="533"/>
      <c r="F277" s="535"/>
    </row>
    <row r="278" spans="1:6" x14ac:dyDescent="0.25">
      <c r="A278" s="486"/>
      <c r="B278" s="550"/>
      <c r="C278" s="487"/>
      <c r="D278" s="487"/>
      <c r="E278" s="533"/>
      <c r="F278" s="535"/>
    </row>
    <row r="279" spans="1:6" x14ac:dyDescent="0.25">
      <c r="A279" s="486"/>
      <c r="B279" s="354"/>
      <c r="C279" s="487"/>
      <c r="D279" s="487"/>
      <c r="E279" s="533"/>
      <c r="F279" s="535"/>
    </row>
    <row r="280" spans="1:6" x14ac:dyDescent="0.25">
      <c r="A280" s="486"/>
      <c r="B280" s="550"/>
      <c r="C280" s="487"/>
      <c r="D280" s="487"/>
      <c r="E280" s="533"/>
      <c r="F280" s="535"/>
    </row>
    <row r="281" spans="1:6" x14ac:dyDescent="0.25">
      <c r="A281" s="486"/>
      <c r="B281" s="354"/>
      <c r="C281" s="487"/>
      <c r="D281" s="487"/>
      <c r="E281" s="533"/>
      <c r="F281" s="535"/>
    </row>
    <row r="282" spans="1:6" x14ac:dyDescent="0.25">
      <c r="A282" s="486"/>
      <c r="B282" s="550"/>
      <c r="C282" s="487"/>
      <c r="D282" s="487"/>
      <c r="E282" s="533"/>
      <c r="F282" s="535"/>
    </row>
    <row r="283" spans="1:6" x14ac:dyDescent="0.25">
      <c r="A283" s="486"/>
      <c r="B283" s="488"/>
      <c r="C283" s="487"/>
      <c r="D283" s="487"/>
      <c r="E283" s="533"/>
      <c r="F283" s="535"/>
    </row>
    <row r="284" spans="1:6" x14ac:dyDescent="0.25">
      <c r="A284" s="486"/>
      <c r="B284" s="488"/>
      <c r="C284" s="487"/>
      <c r="D284" s="487"/>
      <c r="E284" s="533"/>
      <c r="F284" s="535"/>
    </row>
    <row r="285" spans="1:6" x14ac:dyDescent="0.25">
      <c r="A285" s="486"/>
      <c r="B285" s="354"/>
      <c r="C285" s="487"/>
      <c r="D285" s="487"/>
      <c r="E285" s="533"/>
      <c r="F285" s="535"/>
    </row>
    <row r="286" spans="1:6" x14ac:dyDescent="0.25">
      <c r="A286" s="486"/>
      <c r="B286" s="354"/>
      <c r="C286" s="487"/>
      <c r="D286" s="487"/>
      <c r="E286" s="533"/>
      <c r="F286" s="535"/>
    </row>
    <row r="287" spans="1:6" x14ac:dyDescent="0.25">
      <c r="A287" s="486"/>
      <c r="B287" s="488"/>
      <c r="C287" s="487"/>
      <c r="D287" s="487"/>
      <c r="E287" s="533"/>
      <c r="F287" s="535"/>
    </row>
    <row r="288" spans="1:6" x14ac:dyDescent="0.25">
      <c r="A288" s="486"/>
      <c r="B288" s="457"/>
      <c r="C288" s="487"/>
      <c r="D288" s="487"/>
      <c r="E288" s="533"/>
      <c r="F288" s="535"/>
    </row>
    <row r="289" spans="1:6" x14ac:dyDescent="0.25">
      <c r="A289" s="486"/>
      <c r="B289" s="488"/>
      <c r="C289" s="487"/>
      <c r="D289" s="487"/>
      <c r="E289" s="533"/>
      <c r="F289" s="535"/>
    </row>
    <row r="290" spans="1:6" x14ac:dyDescent="0.25">
      <c r="A290" s="486"/>
      <c r="B290" s="488"/>
      <c r="C290" s="487"/>
      <c r="D290" s="487"/>
      <c r="E290" s="533"/>
      <c r="F290" s="535"/>
    </row>
    <row r="291" spans="1:6" x14ac:dyDescent="0.25">
      <c r="A291" s="486"/>
      <c r="B291" s="488"/>
      <c r="C291" s="487"/>
      <c r="D291" s="487"/>
      <c r="E291" s="533"/>
      <c r="F291" s="535"/>
    </row>
    <row r="292" spans="1:6" x14ac:dyDescent="0.25">
      <c r="A292" s="486"/>
      <c r="B292" s="488"/>
      <c r="C292" s="487"/>
      <c r="D292" s="487"/>
      <c r="E292" s="533"/>
      <c r="F292" s="535"/>
    </row>
    <row r="293" spans="1:6" x14ac:dyDescent="0.25">
      <c r="A293" s="486"/>
      <c r="B293" s="488"/>
      <c r="C293" s="487"/>
      <c r="D293" s="487"/>
      <c r="E293" s="533"/>
      <c r="F293" s="535"/>
    </row>
    <row r="294" spans="1:6" x14ac:dyDescent="0.25">
      <c r="A294" s="486"/>
      <c r="B294" s="488"/>
      <c r="C294" s="487"/>
      <c r="D294" s="487"/>
      <c r="E294" s="533"/>
      <c r="F294" s="535"/>
    </row>
    <row r="295" spans="1:6" x14ac:dyDescent="0.25">
      <c r="A295" s="486"/>
      <c r="B295" s="488"/>
      <c r="C295" s="487"/>
      <c r="D295" s="487"/>
      <c r="E295" s="533"/>
      <c r="F295" s="535"/>
    </row>
    <row r="296" spans="1:6" x14ac:dyDescent="0.25">
      <c r="A296" s="486"/>
      <c r="B296" s="488"/>
      <c r="C296" s="487"/>
      <c r="D296" s="487"/>
      <c r="E296" s="533"/>
      <c r="F296" s="535"/>
    </row>
    <row r="297" spans="1:6" x14ac:dyDescent="0.25">
      <c r="A297" s="486"/>
      <c r="B297" s="488"/>
      <c r="C297" s="487"/>
      <c r="D297" s="487"/>
      <c r="E297" s="533"/>
      <c r="F297" s="535"/>
    </row>
    <row r="298" spans="1:6" x14ac:dyDescent="0.25">
      <c r="A298" s="486"/>
      <c r="B298" s="488"/>
      <c r="C298" s="487"/>
      <c r="D298" s="487"/>
      <c r="E298" s="533"/>
      <c r="F298" s="535"/>
    </row>
    <row r="299" spans="1:6" x14ac:dyDescent="0.25">
      <c r="A299" s="486"/>
      <c r="B299" s="488"/>
      <c r="C299" s="487"/>
      <c r="D299" s="487"/>
      <c r="E299" s="533"/>
      <c r="F299" s="535"/>
    </row>
    <row r="300" spans="1:6" x14ac:dyDescent="0.25">
      <c r="A300" s="486"/>
      <c r="B300" s="488"/>
      <c r="C300" s="487"/>
      <c r="D300" s="487"/>
      <c r="E300" s="533"/>
      <c r="F300" s="535"/>
    </row>
    <row r="301" spans="1:6" x14ac:dyDescent="0.25">
      <c r="A301" s="486"/>
      <c r="B301" s="488"/>
      <c r="C301" s="487"/>
      <c r="D301" s="487"/>
      <c r="E301" s="533"/>
      <c r="F301" s="535"/>
    </row>
    <row r="302" spans="1:6" x14ac:dyDescent="0.25">
      <c r="A302" s="486"/>
      <c r="B302" s="488"/>
      <c r="C302" s="487"/>
      <c r="D302" s="487"/>
      <c r="E302" s="533"/>
      <c r="F302" s="535"/>
    </row>
    <row r="303" spans="1:6" x14ac:dyDescent="0.25">
      <c r="A303" s="486"/>
      <c r="B303" s="354"/>
      <c r="C303" s="487"/>
      <c r="D303" s="487"/>
      <c r="E303" s="533"/>
      <c r="F303" s="535"/>
    </row>
    <row r="304" spans="1:6" x14ac:dyDescent="0.25">
      <c r="A304" s="486"/>
      <c r="B304" s="488"/>
      <c r="C304" s="487"/>
      <c r="D304" s="487"/>
      <c r="E304" s="533"/>
      <c r="F304" s="535"/>
    </row>
    <row r="305" spans="1:6" x14ac:dyDescent="0.25">
      <c r="A305" s="486"/>
      <c r="B305" s="488"/>
      <c r="C305" s="487"/>
      <c r="D305" s="487"/>
      <c r="E305" s="533"/>
      <c r="F305" s="535"/>
    </row>
    <row r="306" spans="1:6" x14ac:dyDescent="0.25">
      <c r="A306" s="486"/>
      <c r="B306" s="488"/>
      <c r="C306" s="487"/>
      <c r="D306" s="487"/>
      <c r="E306" s="533"/>
      <c r="F306" s="535"/>
    </row>
    <row r="307" spans="1:6" x14ac:dyDescent="0.25">
      <c r="A307" s="486"/>
      <c r="B307" s="488"/>
      <c r="C307" s="487"/>
      <c r="D307" s="487"/>
      <c r="E307" s="533"/>
      <c r="F307" s="535"/>
    </row>
    <row r="308" spans="1:6" x14ac:dyDescent="0.25">
      <c r="A308" s="486"/>
      <c r="B308" s="488"/>
      <c r="C308" s="487"/>
      <c r="D308" s="487"/>
      <c r="E308" s="533"/>
      <c r="F308" s="535"/>
    </row>
    <row r="309" spans="1:6" ht="13" thickBot="1" x14ac:dyDescent="0.3">
      <c r="A309" s="466"/>
      <c r="B309" s="467"/>
      <c r="C309" s="468"/>
      <c r="D309" s="468" t="s">
        <v>89</v>
      </c>
      <c r="E309" s="469"/>
      <c r="F309" s="470">
        <f>SUM(F266:F308)</f>
        <v>0</v>
      </c>
    </row>
    <row r="310" spans="1:6" ht="13" x14ac:dyDescent="0.3">
      <c r="A310" s="15"/>
      <c r="C310" s="40"/>
      <c r="D310" s="40"/>
      <c r="E310" s="22"/>
      <c r="F310" s="38"/>
    </row>
  </sheetData>
  <mergeCells count="2">
    <mergeCell ref="A1:F1"/>
    <mergeCell ref="A2:F2"/>
  </mergeCells>
  <pageMargins left="0.74803149606299213" right="0.74803149606299213" top="0.98425196850393704" bottom="0.98425196850393704" header="0.51181102362204722" footer="0.51181102362204722"/>
  <pageSetup paperSize="9" scale="58" orientation="portrait" r:id="rId1"/>
  <headerFooter alignWithMargins="0">
    <oddFooter>Page &amp;P of &amp;N</oddFooter>
  </headerFooter>
  <rowBreaks count="6" manualBreakCount="6">
    <brk id="48" max="16383" man="1"/>
    <brk id="84" max="16383" man="1"/>
    <brk id="129" max="16383" man="1"/>
    <brk id="172" max="16383" man="1"/>
    <brk id="218" max="16383" man="1"/>
    <brk id="25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8"/>
  <sheetViews>
    <sheetView view="pageBreakPreview" topLeftCell="A225" zoomScaleNormal="100" zoomScaleSheetLayoutView="100" workbookViewId="0">
      <selection activeCell="E238" sqref="E238:E244"/>
    </sheetView>
  </sheetViews>
  <sheetFormatPr defaultRowHeight="12.5" x14ac:dyDescent="0.25"/>
  <cols>
    <col min="1" max="1" width="12" style="905" customWidth="1"/>
    <col min="2" max="2" width="32" customWidth="1"/>
    <col min="3" max="3" width="6.453125" customWidth="1"/>
    <col min="4" max="4" width="11.6328125" customWidth="1"/>
    <col min="5" max="5" width="15.453125" style="7" customWidth="1"/>
    <col min="6" max="6" width="18.36328125" style="31" customWidth="1"/>
  </cols>
  <sheetData>
    <row r="1" spans="1:9" x14ac:dyDescent="0.25">
      <c r="A1" s="1144" t="s">
        <v>289</v>
      </c>
      <c r="B1" s="1145"/>
      <c r="C1" s="1145"/>
      <c r="D1" s="1145"/>
      <c r="E1" s="1145"/>
      <c r="F1" s="1145"/>
    </row>
    <row r="2" spans="1:9" x14ac:dyDescent="0.25">
      <c r="A2" s="1144" t="s">
        <v>972</v>
      </c>
      <c r="B2" s="1145"/>
      <c r="C2" s="1145"/>
      <c r="D2" s="1145"/>
      <c r="E2" s="1145"/>
      <c r="F2" s="1145"/>
    </row>
    <row r="3" spans="1:9" ht="13" x14ac:dyDescent="0.25">
      <c r="A3" s="902" t="s">
        <v>1724</v>
      </c>
      <c r="B3" s="445"/>
      <c r="C3" s="448"/>
      <c r="D3" s="448"/>
      <c r="E3" s="449"/>
      <c r="F3" s="450"/>
    </row>
    <row r="4" spans="1:9" ht="13" x14ac:dyDescent="0.25">
      <c r="A4" s="902"/>
      <c r="B4" s="445"/>
      <c r="C4" s="448"/>
      <c r="D4" s="448"/>
      <c r="E4" s="449"/>
      <c r="F4" s="450"/>
    </row>
    <row r="5" spans="1:9" ht="13" x14ac:dyDescent="0.25">
      <c r="A5" s="902" t="s">
        <v>1725</v>
      </c>
      <c r="B5" s="445"/>
      <c r="C5" s="448"/>
      <c r="D5" s="448"/>
      <c r="E5" s="449"/>
      <c r="F5" s="450"/>
    </row>
    <row r="6" spans="1:9" ht="13" thickBot="1" x14ac:dyDescent="0.3">
      <c r="A6" s="901"/>
      <c r="B6" s="445"/>
      <c r="C6" s="448"/>
      <c r="D6" s="448"/>
      <c r="E6" s="449"/>
      <c r="F6" s="450"/>
    </row>
    <row r="7" spans="1:9" ht="26.5" thickBot="1" x14ac:dyDescent="0.3">
      <c r="A7" s="903" t="s">
        <v>72</v>
      </c>
      <c r="B7" s="801" t="s">
        <v>73</v>
      </c>
      <c r="C7" s="801" t="s">
        <v>74</v>
      </c>
      <c r="D7" s="801" t="s">
        <v>75</v>
      </c>
      <c r="E7" s="821" t="s">
        <v>1446</v>
      </c>
      <c r="F7" s="822" t="s">
        <v>1443</v>
      </c>
    </row>
    <row r="8" spans="1:9" x14ac:dyDescent="0.25">
      <c r="A8" s="510"/>
      <c r="B8" s="454"/>
      <c r="C8" s="454"/>
      <c r="D8" s="454"/>
      <c r="E8" s="455"/>
      <c r="F8" s="456"/>
    </row>
    <row r="9" spans="1:9" ht="13" x14ac:dyDescent="0.25">
      <c r="A9" s="510"/>
      <c r="B9" s="295" t="s">
        <v>92</v>
      </c>
      <c r="C9" s="454"/>
      <c r="D9" s="454"/>
      <c r="E9" s="455"/>
      <c r="F9" s="456"/>
    </row>
    <row r="10" spans="1:9" ht="37.5" x14ac:dyDescent="0.25">
      <c r="A10" s="510"/>
      <c r="B10" s="457" t="s">
        <v>1777</v>
      </c>
      <c r="C10" s="454"/>
      <c r="D10" s="454"/>
      <c r="E10" s="455"/>
      <c r="F10" s="456"/>
    </row>
    <row r="11" spans="1:9" x14ac:dyDescent="0.25">
      <c r="A11" s="453"/>
      <c r="B11" s="454"/>
      <c r="C11" s="454"/>
      <c r="D11" s="454"/>
      <c r="E11" s="455"/>
      <c r="F11" s="456"/>
    </row>
    <row r="12" spans="1:9" s="10" customFormat="1" ht="26" x14ac:dyDescent="0.25">
      <c r="A12" s="453"/>
      <c r="B12" s="295" t="s">
        <v>112</v>
      </c>
      <c r="C12" s="488"/>
      <c r="D12" s="487"/>
      <c r="E12" s="805"/>
      <c r="F12" s="456"/>
    </row>
    <row r="13" spans="1:9" s="10" customFormat="1" x14ac:dyDescent="0.25">
      <c r="A13" s="453"/>
      <c r="B13" s="454"/>
      <c r="C13" s="488"/>
      <c r="D13" s="487"/>
      <c r="E13" s="805"/>
      <c r="F13" s="456"/>
    </row>
    <row r="14" spans="1:9" s="10" customFormat="1" ht="13" x14ac:dyDescent="0.25">
      <c r="A14" s="453"/>
      <c r="B14" s="369" t="s">
        <v>84</v>
      </c>
      <c r="C14" s="488"/>
      <c r="D14" s="487"/>
      <c r="E14" s="805"/>
      <c r="F14" s="456"/>
    </row>
    <row r="15" spans="1:9" x14ac:dyDescent="0.25">
      <c r="A15" s="486"/>
      <c r="B15" s="354"/>
      <c r="C15" s="487"/>
      <c r="D15" s="464"/>
      <c r="E15" s="464"/>
      <c r="F15" s="840"/>
      <c r="H15" s="878"/>
      <c r="I15" s="878"/>
    </row>
    <row r="16" spans="1:9" x14ac:dyDescent="0.25">
      <c r="A16" s="486" t="s">
        <v>69</v>
      </c>
      <c r="B16" s="488" t="s">
        <v>84</v>
      </c>
      <c r="C16" s="458" t="s">
        <v>141</v>
      </c>
      <c r="D16" s="1052">
        <v>0.3</v>
      </c>
      <c r="E16" s="518"/>
      <c r="F16" s="840">
        <f>D16*E16</f>
        <v>0</v>
      </c>
      <c r="H16" s="878"/>
      <c r="I16" s="878"/>
    </row>
    <row r="17" spans="1:9" x14ac:dyDescent="0.25">
      <c r="A17" s="510"/>
      <c r="B17" s="454"/>
      <c r="C17" s="458"/>
      <c r="D17" s="458"/>
      <c r="E17" s="464"/>
      <c r="F17" s="456"/>
    </row>
    <row r="18" spans="1:9" ht="13" x14ac:dyDescent="0.25">
      <c r="A18" s="510"/>
      <c r="B18" s="295" t="s">
        <v>117</v>
      </c>
      <c r="C18" s="458"/>
      <c r="D18" s="458"/>
      <c r="E18" s="464"/>
      <c r="F18" s="456"/>
    </row>
    <row r="19" spans="1:9" x14ac:dyDescent="0.25">
      <c r="A19" s="510"/>
      <c r="B19" s="454"/>
      <c r="C19" s="458"/>
      <c r="D19" s="458"/>
      <c r="E19" s="464"/>
      <c r="F19" s="456"/>
    </row>
    <row r="20" spans="1:9" ht="50" x14ac:dyDescent="0.25">
      <c r="A20" s="510" t="s">
        <v>168</v>
      </c>
      <c r="B20" s="463" t="s">
        <v>23</v>
      </c>
      <c r="C20" s="458" t="s">
        <v>87</v>
      </c>
      <c r="D20" s="458">
        <v>7.2</v>
      </c>
      <c r="E20" s="461"/>
      <c r="F20" s="456">
        <f>D20*E20</f>
        <v>0</v>
      </c>
    </row>
    <row r="21" spans="1:9" x14ac:dyDescent="0.25">
      <c r="A21" s="510"/>
      <c r="B21" s="454"/>
      <c r="C21" s="458"/>
      <c r="D21" s="458"/>
      <c r="E21" s="464"/>
      <c r="F21" s="456">
        <f>D21*E21</f>
        <v>0</v>
      </c>
    </row>
    <row r="22" spans="1:9" ht="37.5" x14ac:dyDescent="0.25">
      <c r="A22" s="510" t="s">
        <v>169</v>
      </c>
      <c r="B22" s="463" t="s">
        <v>144</v>
      </c>
      <c r="C22" s="458" t="s">
        <v>87</v>
      </c>
      <c r="D22" s="458">
        <v>10.8</v>
      </c>
      <c r="E22" s="461"/>
      <c r="F22" s="456">
        <f>D22*E22</f>
        <v>0</v>
      </c>
    </row>
    <row r="23" spans="1:9" x14ac:dyDescent="0.25">
      <c r="A23" s="510"/>
      <c r="B23" s="454"/>
      <c r="C23" s="458"/>
      <c r="D23" s="458"/>
      <c r="E23" s="461"/>
      <c r="F23" s="456"/>
    </row>
    <row r="24" spans="1:9" ht="13" x14ac:dyDescent="0.25">
      <c r="A24" s="510"/>
      <c r="B24" s="295" t="s">
        <v>120</v>
      </c>
      <c r="C24" s="458"/>
      <c r="D24" s="458"/>
      <c r="E24" s="461"/>
      <c r="F24" s="456"/>
    </row>
    <row r="25" spans="1:9" x14ac:dyDescent="0.25">
      <c r="A25" s="510"/>
      <c r="B25" s="454"/>
      <c r="C25" s="458"/>
      <c r="D25" s="458"/>
      <c r="E25" s="461"/>
      <c r="F25" s="456"/>
    </row>
    <row r="26" spans="1:9" ht="37.5" x14ac:dyDescent="0.25">
      <c r="A26" s="510" t="s">
        <v>122</v>
      </c>
      <c r="B26" s="463" t="s">
        <v>121</v>
      </c>
      <c r="C26" s="458" t="s">
        <v>87</v>
      </c>
      <c r="D26" s="458">
        <f>D20+D22</f>
        <v>18</v>
      </c>
      <c r="E26" s="461"/>
      <c r="F26" s="456">
        <f>D26*E26</f>
        <v>0</v>
      </c>
    </row>
    <row r="27" spans="1:9" x14ac:dyDescent="0.25">
      <c r="A27" s="453"/>
      <c r="B27" s="463"/>
      <c r="C27" s="458"/>
      <c r="D27" s="458"/>
      <c r="E27" s="461"/>
      <c r="F27" s="840"/>
    </row>
    <row r="28" spans="1:9" s="10" customFormat="1" ht="13" x14ac:dyDescent="0.25">
      <c r="A28" s="453"/>
      <c r="B28" s="295" t="s">
        <v>28</v>
      </c>
      <c r="C28" s="487"/>
      <c r="D28" s="513"/>
      <c r="E28" s="539"/>
      <c r="F28" s="462"/>
      <c r="I28" s="18"/>
    </row>
    <row r="29" spans="1:9" s="10" customFormat="1" x14ac:dyDescent="0.25">
      <c r="A29" s="453"/>
      <c r="B29" s="454"/>
      <c r="C29" s="487"/>
      <c r="D29" s="513"/>
      <c r="E29" s="539"/>
      <c r="F29" s="462"/>
      <c r="I29" s="19"/>
    </row>
    <row r="30" spans="1:9" s="10" customFormat="1" ht="25" x14ac:dyDescent="0.25">
      <c r="A30" s="453" t="s">
        <v>24</v>
      </c>
      <c r="B30" s="463" t="s">
        <v>25</v>
      </c>
      <c r="C30" s="487" t="s">
        <v>432</v>
      </c>
      <c r="D30" s="513">
        <v>3000</v>
      </c>
      <c r="E30" s="539"/>
      <c r="F30" s="462">
        <f t="shared" ref="F30" si="0">D30*E30</f>
        <v>0</v>
      </c>
    </row>
    <row r="31" spans="1:9" s="10" customFormat="1" x14ac:dyDescent="0.25">
      <c r="A31" s="453"/>
      <c r="B31" s="454"/>
      <c r="C31" s="488"/>
      <c r="D31" s="513"/>
      <c r="E31" s="539"/>
      <c r="F31" s="462"/>
    </row>
    <row r="32" spans="1:9" x14ac:dyDescent="0.25">
      <c r="A32" s="510"/>
      <c r="B32" s="454"/>
      <c r="C32" s="458"/>
      <c r="D32" s="458"/>
      <c r="E32" s="461"/>
      <c r="F32" s="456"/>
    </row>
    <row r="33" spans="1:6" ht="13" x14ac:dyDescent="0.25">
      <c r="A33" s="904"/>
      <c r="B33" s="330" t="s">
        <v>37</v>
      </c>
      <c r="C33" s="458"/>
      <c r="D33" s="458"/>
      <c r="E33" s="461"/>
      <c r="F33" s="456"/>
    </row>
    <row r="34" spans="1:6" ht="13" x14ac:dyDescent="0.25">
      <c r="A34" s="904"/>
      <c r="B34" s="330"/>
      <c r="C34" s="458"/>
      <c r="D34" s="458"/>
      <c r="E34" s="461"/>
      <c r="F34" s="456"/>
    </row>
    <row r="35" spans="1:6" ht="13" x14ac:dyDescent="0.25">
      <c r="A35" s="900"/>
      <c r="B35" s="355" t="s">
        <v>77</v>
      </c>
      <c r="C35" s="458"/>
      <c r="D35" s="458"/>
      <c r="E35" s="461"/>
      <c r="F35" s="456"/>
    </row>
    <row r="36" spans="1:6" x14ac:dyDescent="0.25">
      <c r="A36" s="900"/>
      <c r="B36" s="490"/>
      <c r="C36" s="458"/>
      <c r="D36" s="458"/>
      <c r="E36" s="461"/>
      <c r="F36" s="456"/>
    </row>
    <row r="37" spans="1:6" ht="13" x14ac:dyDescent="0.25">
      <c r="A37" s="900"/>
      <c r="B37" s="509" t="s">
        <v>43</v>
      </c>
      <c r="C37" s="458"/>
      <c r="D37" s="458"/>
      <c r="E37" s="461"/>
      <c r="F37" s="456"/>
    </row>
    <row r="38" spans="1:6" ht="13" x14ac:dyDescent="0.25">
      <c r="A38" s="510"/>
      <c r="B38" s="311"/>
      <c r="C38" s="458"/>
      <c r="D38" s="458"/>
      <c r="E38" s="461"/>
      <c r="F38" s="456"/>
    </row>
    <row r="39" spans="1:6" ht="13" x14ac:dyDescent="0.25">
      <c r="A39" s="510"/>
      <c r="B39" s="311" t="s">
        <v>123</v>
      </c>
      <c r="C39" s="458"/>
      <c r="D39" s="458"/>
      <c r="E39" s="461"/>
      <c r="F39" s="456"/>
    </row>
    <row r="40" spans="1:6" ht="50" x14ac:dyDescent="0.25">
      <c r="A40" s="510"/>
      <c r="B40" s="304" t="s">
        <v>124</v>
      </c>
      <c r="C40" s="458"/>
      <c r="D40" s="458"/>
      <c r="E40" s="461"/>
      <c r="F40" s="456"/>
    </row>
    <row r="41" spans="1:6" ht="13" x14ac:dyDescent="0.25">
      <c r="A41" s="510"/>
      <c r="B41" s="311"/>
      <c r="C41" s="458"/>
      <c r="D41" s="458"/>
      <c r="E41" s="461"/>
      <c r="F41" s="456"/>
    </row>
    <row r="42" spans="1:6" ht="14.5" x14ac:dyDescent="0.25">
      <c r="A42" s="510" t="s">
        <v>44</v>
      </c>
      <c r="B42" s="463" t="s">
        <v>45</v>
      </c>
      <c r="C42" s="458" t="s">
        <v>1070</v>
      </c>
      <c r="D42" s="501">
        <f>D26/2*0.05</f>
        <v>0.45</v>
      </c>
      <c r="E42" s="461"/>
      <c r="F42" s="456">
        <f>D42*E42</f>
        <v>0</v>
      </c>
    </row>
    <row r="43" spans="1:6" ht="13" x14ac:dyDescent="0.25">
      <c r="A43" s="510"/>
      <c r="B43" s="311"/>
      <c r="C43" s="458"/>
      <c r="D43" s="501"/>
      <c r="E43" s="461"/>
      <c r="F43" s="456"/>
    </row>
    <row r="44" spans="1:6" ht="13" x14ac:dyDescent="0.25">
      <c r="A44" s="510"/>
      <c r="B44" s="311" t="s">
        <v>46</v>
      </c>
      <c r="C44" s="458"/>
      <c r="D44" s="501"/>
      <c r="E44" s="461"/>
      <c r="F44" s="456"/>
    </row>
    <row r="45" spans="1:6" ht="13" x14ac:dyDescent="0.25">
      <c r="A45" s="510"/>
      <c r="B45" s="311"/>
      <c r="C45" s="458"/>
      <c r="D45" s="501"/>
      <c r="E45" s="461"/>
      <c r="F45" s="456"/>
    </row>
    <row r="46" spans="1:6" ht="50" x14ac:dyDescent="0.25">
      <c r="A46" s="510"/>
      <c r="B46" s="304" t="s">
        <v>19</v>
      </c>
      <c r="C46" s="458"/>
      <c r="D46" s="501"/>
      <c r="E46" s="461"/>
      <c r="F46" s="456"/>
    </row>
    <row r="47" spans="1:6" x14ac:dyDescent="0.25">
      <c r="A47" s="510"/>
      <c r="B47" s="463"/>
      <c r="C47" s="458"/>
      <c r="D47" s="501"/>
      <c r="E47" s="461"/>
      <c r="F47" s="456"/>
    </row>
    <row r="48" spans="1:6" ht="14.5" x14ac:dyDescent="0.25">
      <c r="A48" s="510" t="s">
        <v>47</v>
      </c>
      <c r="B48" s="463" t="s">
        <v>125</v>
      </c>
      <c r="C48" s="458" t="s">
        <v>1070</v>
      </c>
      <c r="D48" s="501">
        <f>D42/0.05*1.95</f>
        <v>17.55</v>
      </c>
      <c r="E48" s="461"/>
      <c r="F48" s="456">
        <f>D48*E48</f>
        <v>0</v>
      </c>
    </row>
    <row r="49" spans="1:6" x14ac:dyDescent="0.25">
      <c r="A49" s="510"/>
      <c r="B49" s="463"/>
      <c r="C49" s="454"/>
      <c r="D49" s="458"/>
      <c r="E49" s="473"/>
      <c r="F49" s="456"/>
    </row>
    <row r="50" spans="1:6" x14ac:dyDescent="0.25">
      <c r="A50" s="510"/>
      <c r="B50" s="488"/>
      <c r="C50" s="487"/>
      <c r="D50" s="487"/>
      <c r="E50" s="511"/>
      <c r="F50" s="512"/>
    </row>
    <row r="51" spans="1:6" s="1" customFormat="1" ht="13" thickBot="1" x14ac:dyDescent="0.3">
      <c r="A51" s="466"/>
      <c r="B51" s="467"/>
      <c r="C51" s="468"/>
      <c r="D51" s="468" t="s">
        <v>119</v>
      </c>
      <c r="E51" s="469"/>
      <c r="F51" s="470">
        <f>SUM(F11:F50)</f>
        <v>0</v>
      </c>
    </row>
    <row r="52" spans="1:6" s="1" customFormat="1" x14ac:dyDescent="0.25">
      <c r="A52" s="474"/>
      <c r="B52" s="445"/>
      <c r="C52" s="448"/>
      <c r="D52" s="448"/>
      <c r="E52" s="475"/>
      <c r="F52" s="476"/>
    </row>
    <row r="53" spans="1:6" ht="12" customHeight="1" x14ac:dyDescent="0.25">
      <c r="A53" s="901"/>
      <c r="B53" s="445"/>
      <c r="C53" s="448"/>
      <c r="D53" s="448"/>
      <c r="E53" s="449"/>
      <c r="F53" s="504"/>
    </row>
    <row r="54" spans="1:6" ht="13" x14ac:dyDescent="0.25">
      <c r="A54" s="902"/>
      <c r="B54" s="445"/>
      <c r="C54" s="448"/>
      <c r="D54" s="448"/>
      <c r="E54" s="449"/>
      <c r="F54" s="504"/>
    </row>
    <row r="55" spans="1:6" ht="13" thickBot="1" x14ac:dyDescent="0.3">
      <c r="A55" s="901"/>
      <c r="B55" s="445"/>
      <c r="C55" s="448"/>
      <c r="D55" s="448"/>
      <c r="E55" s="449"/>
      <c r="F55" s="504"/>
    </row>
    <row r="56" spans="1:6" ht="26.5" thickBot="1" x14ac:dyDescent="0.3">
      <c r="A56" s="903" t="s">
        <v>72</v>
      </c>
      <c r="B56" s="801" t="s">
        <v>73</v>
      </c>
      <c r="C56" s="801" t="s">
        <v>74</v>
      </c>
      <c r="D56" s="801" t="s">
        <v>75</v>
      </c>
      <c r="E56" s="821" t="s">
        <v>1446</v>
      </c>
      <c r="F56" s="822" t="s">
        <v>1443</v>
      </c>
    </row>
    <row r="57" spans="1:6" ht="13" x14ac:dyDescent="0.3">
      <c r="A57" s="904"/>
      <c r="B57" s="307"/>
      <c r="C57" s="307"/>
      <c r="D57" s="307"/>
      <c r="E57" s="499"/>
      <c r="F57" s="500"/>
    </row>
    <row r="58" spans="1:6" ht="13" x14ac:dyDescent="0.25">
      <c r="A58" s="510"/>
      <c r="B58" s="311" t="s">
        <v>126</v>
      </c>
      <c r="C58" s="458"/>
      <c r="D58" s="458"/>
      <c r="E58" s="513"/>
      <c r="F58" s="456"/>
    </row>
    <row r="59" spans="1:6" x14ac:dyDescent="0.25">
      <c r="A59" s="510"/>
      <c r="B59" s="304"/>
      <c r="C59" s="458"/>
      <c r="D59" s="458"/>
      <c r="E59" s="513"/>
      <c r="F59" s="456"/>
    </row>
    <row r="60" spans="1:6" ht="13" x14ac:dyDescent="0.25">
      <c r="A60" s="510"/>
      <c r="B60" s="311" t="s">
        <v>127</v>
      </c>
      <c r="C60" s="458"/>
      <c r="D60" s="458"/>
      <c r="E60" s="464"/>
      <c r="F60" s="456"/>
    </row>
    <row r="61" spans="1:6" x14ac:dyDescent="0.25">
      <c r="A61" s="510"/>
      <c r="B61" s="454"/>
      <c r="C61" s="458"/>
      <c r="D61" s="458"/>
      <c r="E61" s="464"/>
      <c r="F61" s="456"/>
    </row>
    <row r="62" spans="1:6" ht="25" x14ac:dyDescent="0.25">
      <c r="A62" s="510"/>
      <c r="B62" s="304" t="s">
        <v>131</v>
      </c>
      <c r="C62" s="458"/>
      <c r="D62" s="458"/>
      <c r="E62" s="464"/>
      <c r="F62" s="456"/>
    </row>
    <row r="63" spans="1:6" x14ac:dyDescent="0.25">
      <c r="A63" s="510"/>
      <c r="B63" s="304"/>
      <c r="C63" s="458"/>
      <c r="D63" s="458"/>
      <c r="E63" s="464"/>
      <c r="F63" s="456"/>
    </row>
    <row r="64" spans="1:6" ht="14.5" x14ac:dyDescent="0.25">
      <c r="A64" s="510" t="s">
        <v>78</v>
      </c>
      <c r="B64" s="454" t="s">
        <v>681</v>
      </c>
      <c r="C64" s="458" t="s">
        <v>1070</v>
      </c>
      <c r="D64" s="501">
        <f>D42</f>
        <v>0.45</v>
      </c>
      <c r="E64" s="461"/>
      <c r="F64" s="456">
        <f>D64*E64</f>
        <v>0</v>
      </c>
    </row>
    <row r="65" spans="1:6" x14ac:dyDescent="0.25">
      <c r="A65" s="510"/>
      <c r="B65" s="454"/>
      <c r="C65" s="458"/>
      <c r="D65" s="501"/>
      <c r="E65" s="461"/>
      <c r="F65" s="456"/>
    </row>
    <row r="66" spans="1:6" ht="13" x14ac:dyDescent="0.25">
      <c r="A66" s="510"/>
      <c r="B66" s="311" t="s">
        <v>129</v>
      </c>
      <c r="C66" s="458"/>
      <c r="D66" s="501"/>
      <c r="E66" s="461"/>
      <c r="F66" s="456"/>
    </row>
    <row r="67" spans="1:6" ht="13" x14ac:dyDescent="0.25">
      <c r="A67" s="510"/>
      <c r="B67" s="295"/>
      <c r="C67" s="458"/>
      <c r="D67" s="501"/>
      <c r="E67" s="461"/>
      <c r="F67" s="456"/>
    </row>
    <row r="68" spans="1:6" ht="37.5" x14ac:dyDescent="0.25">
      <c r="A68" s="510"/>
      <c r="B68" s="304" t="s">
        <v>1157</v>
      </c>
      <c r="C68" s="458"/>
      <c r="D68" s="501"/>
      <c r="E68" s="461"/>
      <c r="F68" s="456"/>
    </row>
    <row r="69" spans="1:6" x14ac:dyDescent="0.25">
      <c r="A69" s="510"/>
      <c r="B69" s="454"/>
      <c r="C69" s="458"/>
      <c r="D69" s="501"/>
      <c r="E69" s="461"/>
      <c r="F69" s="456"/>
    </row>
    <row r="70" spans="1:6" ht="14.5" x14ac:dyDescent="0.25">
      <c r="A70" s="510" t="s">
        <v>48</v>
      </c>
      <c r="B70" s="454" t="s">
        <v>656</v>
      </c>
      <c r="C70" s="458" t="s">
        <v>1070</v>
      </c>
      <c r="D70" s="501">
        <f>D48</f>
        <v>17.55</v>
      </c>
      <c r="E70" s="461"/>
      <c r="F70" s="456">
        <f>D70*E70</f>
        <v>0</v>
      </c>
    </row>
    <row r="71" spans="1:6" x14ac:dyDescent="0.25">
      <c r="A71" s="510"/>
      <c r="B71" s="502"/>
      <c r="C71" s="458"/>
      <c r="D71" s="501"/>
      <c r="E71" s="461"/>
      <c r="F71" s="456"/>
    </row>
    <row r="72" spans="1:6" ht="13" x14ac:dyDescent="0.25">
      <c r="A72" s="510"/>
      <c r="B72" s="311" t="s">
        <v>132</v>
      </c>
      <c r="C72" s="458"/>
      <c r="D72" s="458"/>
      <c r="E72" s="461"/>
      <c r="F72" s="456"/>
    </row>
    <row r="73" spans="1:6" ht="13" x14ac:dyDescent="0.25">
      <c r="A73" s="510"/>
      <c r="B73" s="311"/>
      <c r="C73" s="458"/>
      <c r="D73" s="458"/>
      <c r="E73" s="461"/>
      <c r="F73" s="456"/>
    </row>
    <row r="74" spans="1:6" ht="13" x14ac:dyDescent="0.25">
      <c r="A74" s="510"/>
      <c r="B74" s="311" t="s">
        <v>51</v>
      </c>
      <c r="C74" s="458"/>
      <c r="D74" s="458"/>
      <c r="E74" s="461"/>
      <c r="F74" s="456"/>
    </row>
    <row r="75" spans="1:6" ht="13" x14ac:dyDescent="0.25">
      <c r="A75" s="510"/>
      <c r="B75" s="311"/>
      <c r="C75" s="458"/>
      <c r="D75" s="458"/>
      <c r="E75" s="461"/>
      <c r="F75" s="456"/>
    </row>
    <row r="76" spans="1:6" ht="25" x14ac:dyDescent="0.25">
      <c r="A76" s="510"/>
      <c r="B76" s="304" t="s">
        <v>53</v>
      </c>
      <c r="C76" s="458"/>
      <c r="D76" s="460"/>
      <c r="E76" s="461"/>
      <c r="F76" s="456"/>
    </row>
    <row r="77" spans="1:6" x14ac:dyDescent="0.25">
      <c r="A77" s="510"/>
      <c r="B77" s="463"/>
      <c r="C77" s="458"/>
      <c r="D77" s="460"/>
      <c r="E77" s="461"/>
      <c r="F77" s="456"/>
    </row>
    <row r="78" spans="1:6" x14ac:dyDescent="0.25">
      <c r="A78" s="510" t="s">
        <v>55</v>
      </c>
      <c r="B78" s="463" t="s">
        <v>18</v>
      </c>
      <c r="C78" s="458" t="s">
        <v>79</v>
      </c>
      <c r="D78" s="460">
        <v>48</v>
      </c>
      <c r="E78" s="461"/>
      <c r="F78" s="456">
        <f>D78*E78</f>
        <v>0</v>
      </c>
    </row>
    <row r="79" spans="1:6" x14ac:dyDescent="0.25">
      <c r="A79" s="510"/>
      <c r="B79" s="454"/>
      <c r="C79" s="454"/>
      <c r="D79" s="454"/>
      <c r="E79" s="461"/>
      <c r="F79" s="456"/>
    </row>
    <row r="80" spans="1:6" ht="13" x14ac:dyDescent="0.25">
      <c r="A80" s="510"/>
      <c r="B80" s="311" t="s">
        <v>133</v>
      </c>
      <c r="C80" s="458"/>
      <c r="D80" s="458"/>
      <c r="E80" s="461"/>
      <c r="F80" s="456"/>
    </row>
    <row r="81" spans="1:6" x14ac:dyDescent="0.25">
      <c r="A81" s="510"/>
      <c r="B81" s="454"/>
      <c r="C81" s="458"/>
      <c r="D81" s="458"/>
      <c r="E81" s="461"/>
      <c r="F81" s="456"/>
    </row>
    <row r="82" spans="1:6" ht="13" x14ac:dyDescent="0.25">
      <c r="A82" s="510"/>
      <c r="B82" s="311" t="s">
        <v>56</v>
      </c>
      <c r="C82" s="458"/>
      <c r="D82" s="458"/>
      <c r="E82" s="461"/>
      <c r="F82" s="456"/>
    </row>
    <row r="83" spans="1:6" x14ac:dyDescent="0.25">
      <c r="A83" s="510"/>
      <c r="B83" s="454"/>
      <c r="C83" s="458"/>
      <c r="D83" s="458"/>
      <c r="E83" s="461"/>
      <c r="F83" s="456"/>
    </row>
    <row r="84" spans="1:6" ht="25" x14ac:dyDescent="0.25">
      <c r="A84" s="510"/>
      <c r="B84" s="304" t="s">
        <v>57</v>
      </c>
      <c r="C84" s="458"/>
      <c r="D84" s="458"/>
      <c r="E84" s="461"/>
      <c r="F84" s="456"/>
    </row>
    <row r="85" spans="1:6" x14ac:dyDescent="0.25">
      <c r="A85" s="510"/>
      <c r="B85" s="454"/>
      <c r="C85" s="458"/>
      <c r="D85" s="458"/>
      <c r="E85" s="461"/>
      <c r="F85" s="456"/>
    </row>
    <row r="86" spans="1:6" x14ac:dyDescent="0.25">
      <c r="A86" s="510" t="s">
        <v>80</v>
      </c>
      <c r="B86" s="454" t="s">
        <v>198</v>
      </c>
      <c r="C86" s="458" t="s">
        <v>68</v>
      </c>
      <c r="D86" s="501">
        <v>0.5</v>
      </c>
      <c r="E86" s="461"/>
      <c r="F86" s="456">
        <f>D86*E86</f>
        <v>0</v>
      </c>
    </row>
    <row r="87" spans="1:6" x14ac:dyDescent="0.25">
      <c r="A87" s="510"/>
      <c r="B87" s="490"/>
      <c r="C87" s="458"/>
      <c r="D87" s="460"/>
      <c r="E87" s="464"/>
      <c r="F87" s="478"/>
    </row>
    <row r="88" spans="1:6" x14ac:dyDescent="0.25">
      <c r="A88" s="510"/>
      <c r="B88" s="490"/>
      <c r="C88" s="458"/>
      <c r="D88" s="460"/>
      <c r="E88" s="464"/>
      <c r="F88" s="478"/>
    </row>
    <row r="89" spans="1:6" x14ac:dyDescent="0.25">
      <c r="A89" s="510"/>
      <c r="B89" s="490"/>
      <c r="C89" s="458"/>
      <c r="D89" s="460"/>
      <c r="E89" s="464"/>
      <c r="F89" s="478"/>
    </row>
    <row r="90" spans="1:6" x14ac:dyDescent="0.25">
      <c r="A90" s="510"/>
      <c r="B90" s="490"/>
      <c r="C90" s="458"/>
      <c r="D90" s="460"/>
      <c r="E90" s="464"/>
      <c r="F90" s="478"/>
    </row>
    <row r="91" spans="1:6" x14ac:dyDescent="0.25">
      <c r="A91" s="510"/>
      <c r="B91" s="490"/>
      <c r="C91" s="458"/>
      <c r="D91" s="460"/>
      <c r="E91" s="464"/>
      <c r="F91" s="478"/>
    </row>
    <row r="92" spans="1:6" x14ac:dyDescent="0.25">
      <c r="A92" s="510"/>
      <c r="B92" s="490"/>
      <c r="C92" s="458"/>
      <c r="D92" s="460"/>
      <c r="E92" s="464"/>
      <c r="F92" s="478"/>
    </row>
    <row r="93" spans="1:6" x14ac:dyDescent="0.25">
      <c r="A93" s="510"/>
      <c r="B93" s="490"/>
      <c r="C93" s="458"/>
      <c r="D93" s="460"/>
      <c r="E93" s="464"/>
      <c r="F93" s="478"/>
    </row>
    <row r="94" spans="1:6" x14ac:dyDescent="0.25">
      <c r="A94" s="510"/>
      <c r="B94" s="490"/>
      <c r="C94" s="458"/>
      <c r="D94" s="460"/>
      <c r="E94" s="464"/>
      <c r="F94" s="478"/>
    </row>
    <row r="95" spans="1:6" x14ac:dyDescent="0.25">
      <c r="A95" s="510"/>
      <c r="B95" s="490"/>
      <c r="C95" s="458"/>
      <c r="D95" s="460"/>
      <c r="E95" s="464"/>
      <c r="F95" s="478"/>
    </row>
    <row r="96" spans="1:6" x14ac:dyDescent="0.25">
      <c r="A96" s="510"/>
      <c r="B96" s="490"/>
      <c r="C96" s="458"/>
      <c r="D96" s="460"/>
      <c r="E96" s="464"/>
      <c r="F96" s="478"/>
    </row>
    <row r="97" spans="1:6" ht="13" x14ac:dyDescent="0.25">
      <c r="A97" s="510"/>
      <c r="B97" s="311"/>
      <c r="C97" s="458"/>
      <c r="D97" s="460"/>
      <c r="E97" s="473"/>
      <c r="F97" s="456"/>
    </row>
    <row r="98" spans="1:6" x14ac:dyDescent="0.25">
      <c r="A98" s="510"/>
      <c r="B98" s="488"/>
      <c r="C98" s="487"/>
      <c r="D98" s="487"/>
      <c r="E98" s="511"/>
      <c r="F98" s="512"/>
    </row>
    <row r="99" spans="1:6" ht="13" thickBot="1" x14ac:dyDescent="0.3">
      <c r="A99" s="466"/>
      <c r="B99" s="467"/>
      <c r="C99" s="468"/>
      <c r="D99" s="468" t="s">
        <v>119</v>
      </c>
      <c r="E99" s="469"/>
      <c r="F99" s="470">
        <f>SUM(F64:F98)</f>
        <v>0</v>
      </c>
    </row>
    <row r="100" spans="1:6" x14ac:dyDescent="0.25">
      <c r="A100" s="901"/>
      <c r="B100" s="445"/>
      <c r="C100" s="448"/>
      <c r="D100" s="448"/>
      <c r="E100" s="449"/>
      <c r="F100" s="504"/>
    </row>
    <row r="101" spans="1:6" x14ac:dyDescent="0.25">
      <c r="A101" s="901"/>
      <c r="B101" s="445"/>
      <c r="C101" s="448"/>
      <c r="D101" s="448"/>
      <c r="E101" s="449"/>
      <c r="F101" s="504"/>
    </row>
    <row r="102" spans="1:6" ht="13" thickBot="1" x14ac:dyDescent="0.3">
      <c r="A102" s="474"/>
      <c r="B102" s="451"/>
      <c r="C102" s="451"/>
      <c r="D102" s="451"/>
      <c r="E102" s="471"/>
      <c r="F102" s="472"/>
    </row>
    <row r="103" spans="1:6" ht="26.5" thickBot="1" x14ac:dyDescent="0.3">
      <c r="A103" s="903" t="s">
        <v>72</v>
      </c>
      <c r="B103" s="801" t="s">
        <v>73</v>
      </c>
      <c r="C103" s="801" t="s">
        <v>74</v>
      </c>
      <c r="D103" s="801" t="s">
        <v>75</v>
      </c>
      <c r="E103" s="821" t="s">
        <v>1446</v>
      </c>
      <c r="F103" s="822" t="s">
        <v>1443</v>
      </c>
    </row>
    <row r="104" spans="1:6" x14ac:dyDescent="0.25">
      <c r="A104" s="510"/>
      <c r="B104" s="454"/>
      <c r="C104" s="454"/>
      <c r="D104" s="454"/>
      <c r="E104" s="455"/>
      <c r="F104" s="456"/>
    </row>
    <row r="105" spans="1:6" ht="13" x14ac:dyDescent="0.25">
      <c r="A105" s="510"/>
      <c r="B105" s="311" t="s">
        <v>101</v>
      </c>
      <c r="C105" s="458"/>
      <c r="D105" s="458"/>
      <c r="E105" s="464"/>
      <c r="F105" s="456"/>
    </row>
    <row r="106" spans="1:6" ht="13" x14ac:dyDescent="0.25">
      <c r="A106" s="510"/>
      <c r="B106" s="295"/>
      <c r="C106" s="458"/>
      <c r="D106" s="458"/>
      <c r="E106" s="473"/>
      <c r="F106" s="456"/>
    </row>
    <row r="107" spans="1:6" ht="13" x14ac:dyDescent="0.25">
      <c r="A107" s="510"/>
      <c r="B107" s="295" t="s">
        <v>102</v>
      </c>
      <c r="C107" s="458"/>
      <c r="D107" s="458"/>
      <c r="E107" s="473"/>
      <c r="F107" s="456"/>
    </row>
    <row r="108" spans="1:6" x14ac:dyDescent="0.25">
      <c r="A108" s="510"/>
      <c r="B108" s="304"/>
      <c r="C108" s="458"/>
      <c r="D108" s="458"/>
      <c r="E108" s="464"/>
      <c r="F108" s="456"/>
    </row>
    <row r="109" spans="1:6" ht="13" x14ac:dyDescent="0.25">
      <c r="A109" s="510"/>
      <c r="B109" s="295" t="s">
        <v>70</v>
      </c>
      <c r="C109" s="458"/>
      <c r="D109" s="458"/>
      <c r="E109" s="464"/>
      <c r="F109" s="456"/>
    </row>
    <row r="110" spans="1:6" x14ac:dyDescent="0.25">
      <c r="A110" s="510"/>
      <c r="B110" s="454"/>
      <c r="C110" s="458"/>
      <c r="D110" s="458"/>
      <c r="E110" s="464"/>
      <c r="F110" s="456"/>
    </row>
    <row r="111" spans="1:6" ht="37.5" x14ac:dyDescent="0.25">
      <c r="A111" s="510"/>
      <c r="B111" s="304" t="s">
        <v>176</v>
      </c>
      <c r="C111" s="458"/>
      <c r="D111" s="458"/>
      <c r="E111" s="464"/>
      <c r="F111" s="456"/>
    </row>
    <row r="112" spans="1:6" ht="13" x14ac:dyDescent="0.25">
      <c r="A112" s="904"/>
      <c r="B112" s="330"/>
      <c r="C112" s="458"/>
      <c r="D112" s="458"/>
      <c r="E112" s="464"/>
      <c r="F112" s="456"/>
    </row>
    <row r="113" spans="1:6" x14ac:dyDescent="0.25">
      <c r="A113" s="900" t="s">
        <v>137</v>
      </c>
      <c r="B113" s="490" t="s">
        <v>21</v>
      </c>
      <c r="C113" s="458" t="s">
        <v>294</v>
      </c>
      <c r="D113" s="458">
        <v>1</v>
      </c>
      <c r="E113" s="461"/>
      <c r="F113" s="456">
        <f>D113*E113</f>
        <v>0</v>
      </c>
    </row>
    <row r="114" spans="1:6" x14ac:dyDescent="0.25">
      <c r="A114" s="900" t="s">
        <v>27</v>
      </c>
      <c r="B114" s="490" t="s">
        <v>740</v>
      </c>
      <c r="C114" s="458" t="s">
        <v>294</v>
      </c>
      <c r="D114" s="458">
        <v>3</v>
      </c>
      <c r="E114" s="461"/>
      <c r="F114" s="456">
        <f>D114*E114</f>
        <v>0</v>
      </c>
    </row>
    <row r="115" spans="1:6" x14ac:dyDescent="0.25">
      <c r="A115" s="900"/>
      <c r="B115" s="490"/>
      <c r="C115" s="458"/>
      <c r="D115" s="458"/>
      <c r="E115" s="461"/>
      <c r="F115" s="456"/>
    </row>
    <row r="116" spans="1:6" ht="25" x14ac:dyDescent="0.25">
      <c r="A116" s="510"/>
      <c r="B116" s="304" t="s">
        <v>960</v>
      </c>
      <c r="C116" s="458"/>
      <c r="D116" s="458"/>
      <c r="E116" s="461"/>
      <c r="F116" s="456"/>
    </row>
    <row r="117" spans="1:6" ht="13" x14ac:dyDescent="0.25">
      <c r="A117" s="904"/>
      <c r="B117" s="330"/>
      <c r="C117" s="458"/>
      <c r="D117" s="458"/>
      <c r="E117" s="461"/>
      <c r="F117" s="456"/>
    </row>
    <row r="118" spans="1:6" x14ac:dyDescent="0.25">
      <c r="A118" s="900" t="s">
        <v>137</v>
      </c>
      <c r="B118" s="490" t="s">
        <v>21</v>
      </c>
      <c r="C118" s="458" t="s">
        <v>294</v>
      </c>
      <c r="D118" s="458">
        <v>3</v>
      </c>
      <c r="E118" s="461"/>
      <c r="F118" s="456">
        <f>D118*E118</f>
        <v>0</v>
      </c>
    </row>
    <row r="119" spans="1:6" x14ac:dyDescent="0.25">
      <c r="A119" s="900"/>
      <c r="B119" s="490"/>
      <c r="C119" s="458"/>
      <c r="D119" s="458"/>
      <c r="E119" s="461"/>
      <c r="F119" s="456"/>
    </row>
    <row r="120" spans="1:6" ht="13" x14ac:dyDescent="0.25">
      <c r="A120" s="900"/>
      <c r="B120" s="295" t="s">
        <v>71</v>
      </c>
      <c r="C120" s="458"/>
      <c r="D120" s="458"/>
      <c r="E120" s="461"/>
      <c r="F120" s="456"/>
    </row>
    <row r="121" spans="1:6" ht="13" x14ac:dyDescent="0.25">
      <c r="A121" s="510"/>
      <c r="B121" s="311"/>
      <c r="C121" s="458"/>
      <c r="D121" s="458"/>
      <c r="E121" s="461"/>
      <c r="F121" s="456"/>
    </row>
    <row r="122" spans="1:6" ht="37.5" x14ac:dyDescent="0.25">
      <c r="A122" s="510"/>
      <c r="B122" s="304" t="s">
        <v>170</v>
      </c>
      <c r="C122" s="458"/>
      <c r="D122" s="458"/>
      <c r="E122" s="461"/>
      <c r="F122" s="456"/>
    </row>
    <row r="123" spans="1:6" x14ac:dyDescent="0.25">
      <c r="A123" s="510"/>
      <c r="B123" s="463"/>
      <c r="C123" s="458"/>
      <c r="D123" s="458"/>
      <c r="E123" s="461"/>
      <c r="F123" s="456"/>
    </row>
    <row r="124" spans="1:6" x14ac:dyDescent="0.25">
      <c r="A124" s="900" t="s">
        <v>147</v>
      </c>
      <c r="B124" s="490" t="s">
        <v>240</v>
      </c>
      <c r="C124" s="458" t="s">
        <v>294</v>
      </c>
      <c r="D124" s="458">
        <v>1</v>
      </c>
      <c r="E124" s="461"/>
      <c r="F124" s="456">
        <f>D124*E124</f>
        <v>0</v>
      </c>
    </row>
    <row r="125" spans="1:6" x14ac:dyDescent="0.25">
      <c r="A125" s="900"/>
      <c r="B125" s="490"/>
      <c r="C125" s="458"/>
      <c r="D125" s="458"/>
      <c r="E125" s="461"/>
      <c r="F125" s="456"/>
    </row>
    <row r="126" spans="1:6" ht="13" x14ac:dyDescent="0.3">
      <c r="A126" s="510"/>
      <c r="B126" s="362" t="s">
        <v>86</v>
      </c>
      <c r="C126" s="487"/>
      <c r="D126" s="487"/>
      <c r="E126" s="461"/>
      <c r="F126" s="456"/>
    </row>
    <row r="127" spans="1:6" x14ac:dyDescent="0.25">
      <c r="A127" s="510"/>
      <c r="B127" s="488"/>
      <c r="C127" s="487"/>
      <c r="D127" s="487"/>
      <c r="E127" s="461"/>
      <c r="F127" s="456"/>
    </row>
    <row r="128" spans="1:6" ht="50" x14ac:dyDescent="0.25">
      <c r="A128" s="510"/>
      <c r="B128" s="339" t="s">
        <v>234</v>
      </c>
      <c r="C128" s="487"/>
      <c r="D128" s="487"/>
      <c r="E128" s="461"/>
      <c r="F128" s="456"/>
    </row>
    <row r="129" spans="1:6" x14ac:dyDescent="0.25">
      <c r="A129" s="510"/>
      <c r="B129" s="339"/>
      <c r="C129" s="487"/>
      <c r="D129" s="487"/>
      <c r="E129" s="461"/>
      <c r="F129" s="456"/>
    </row>
    <row r="130" spans="1:6" x14ac:dyDescent="0.25">
      <c r="A130" s="510" t="s">
        <v>191</v>
      </c>
      <c r="B130" s="490" t="s">
        <v>740</v>
      </c>
      <c r="C130" s="458" t="s">
        <v>294</v>
      </c>
      <c r="D130" s="458">
        <v>1</v>
      </c>
      <c r="E130" s="461"/>
      <c r="F130" s="456">
        <f>D130*E130</f>
        <v>0</v>
      </c>
    </row>
    <row r="131" spans="1:6" x14ac:dyDescent="0.25">
      <c r="A131" s="510"/>
      <c r="B131" s="490"/>
      <c r="C131" s="458"/>
      <c r="D131" s="458"/>
      <c r="E131" s="461"/>
      <c r="F131" s="456"/>
    </row>
    <row r="132" spans="1:6" ht="50" x14ac:dyDescent="0.25">
      <c r="A132" s="510"/>
      <c r="B132" s="339" t="s">
        <v>773</v>
      </c>
      <c r="C132" s="487"/>
      <c r="D132" s="487"/>
      <c r="E132" s="461"/>
      <c r="F132" s="456"/>
    </row>
    <row r="133" spans="1:6" x14ac:dyDescent="0.25">
      <c r="A133" s="510"/>
      <c r="B133" s="339"/>
      <c r="C133" s="487"/>
      <c r="D133" s="487"/>
      <c r="E133" s="461"/>
      <c r="F133" s="456"/>
    </row>
    <row r="134" spans="1:6" x14ac:dyDescent="0.25">
      <c r="A134" s="510" t="s">
        <v>237</v>
      </c>
      <c r="B134" s="454" t="s">
        <v>247</v>
      </c>
      <c r="C134" s="458" t="s">
        <v>294</v>
      </c>
      <c r="D134" s="458">
        <v>1</v>
      </c>
      <c r="E134" s="461"/>
      <c r="F134" s="456">
        <f>D134*E134</f>
        <v>0</v>
      </c>
    </row>
    <row r="135" spans="1:6" x14ac:dyDescent="0.25">
      <c r="A135" s="510"/>
      <c r="B135" s="490"/>
      <c r="C135" s="458"/>
      <c r="D135" s="458"/>
      <c r="E135" s="461"/>
      <c r="F135" s="456"/>
    </row>
    <row r="136" spans="1:6" ht="13" x14ac:dyDescent="0.25">
      <c r="A136" s="510"/>
      <c r="B136" s="311" t="s">
        <v>163</v>
      </c>
      <c r="C136" s="458"/>
      <c r="D136" s="458"/>
      <c r="E136" s="461"/>
      <c r="F136" s="456"/>
    </row>
    <row r="137" spans="1:6" ht="13" x14ac:dyDescent="0.25">
      <c r="A137" s="510"/>
      <c r="B137" s="311"/>
      <c r="C137" s="458"/>
      <c r="D137" s="458"/>
      <c r="E137" s="461"/>
      <c r="F137" s="456"/>
    </row>
    <row r="138" spans="1:6" ht="25" x14ac:dyDescent="0.25">
      <c r="A138" s="510"/>
      <c r="B138" s="339" t="s">
        <v>0</v>
      </c>
      <c r="C138" s="458"/>
      <c r="D138" s="458"/>
      <c r="E138" s="461"/>
      <c r="F138" s="456"/>
    </row>
    <row r="139" spans="1:6" x14ac:dyDescent="0.25">
      <c r="A139" s="510"/>
      <c r="B139" s="304"/>
      <c r="C139" s="458"/>
      <c r="D139" s="458"/>
      <c r="E139" s="461"/>
      <c r="F139" s="456"/>
    </row>
    <row r="140" spans="1:6" x14ac:dyDescent="0.25">
      <c r="A140" s="510" t="s">
        <v>164</v>
      </c>
      <c r="B140" s="463" t="s">
        <v>21</v>
      </c>
      <c r="C140" s="458" t="s">
        <v>294</v>
      </c>
      <c r="D140" s="458">
        <v>1</v>
      </c>
      <c r="E140" s="461"/>
      <c r="F140" s="456">
        <f>D140*E140</f>
        <v>0</v>
      </c>
    </row>
    <row r="141" spans="1:6" ht="13" thickBot="1" x14ac:dyDescent="0.3">
      <c r="A141" s="466"/>
      <c r="B141" s="467"/>
      <c r="C141" s="468"/>
      <c r="D141" s="468" t="s">
        <v>119</v>
      </c>
      <c r="E141" s="469"/>
      <c r="F141" s="470">
        <f>SUM(F113:F140)</f>
        <v>0</v>
      </c>
    </row>
    <row r="142" spans="1:6" x14ac:dyDescent="0.25">
      <c r="A142" s="901"/>
      <c r="B142" s="445"/>
      <c r="C142" s="448"/>
      <c r="D142" s="448"/>
      <c r="E142" s="449"/>
      <c r="F142" s="504"/>
    </row>
    <row r="143" spans="1:6" x14ac:dyDescent="0.25">
      <c r="A143" s="901"/>
      <c r="B143" s="445"/>
      <c r="C143" s="448"/>
      <c r="D143" s="448"/>
      <c r="E143" s="449"/>
      <c r="F143" s="504"/>
    </row>
    <row r="144" spans="1:6" ht="13" thickBot="1" x14ac:dyDescent="0.3">
      <c r="A144" s="474"/>
      <c r="B144" s="451"/>
      <c r="C144" s="451"/>
      <c r="D144" s="451"/>
      <c r="E144" s="471"/>
      <c r="F144" s="472"/>
    </row>
    <row r="145" spans="1:6" ht="26.5" thickBot="1" x14ac:dyDescent="0.3">
      <c r="A145" s="903" t="s">
        <v>72</v>
      </c>
      <c r="B145" s="801" t="s">
        <v>73</v>
      </c>
      <c r="C145" s="801" t="s">
        <v>74</v>
      </c>
      <c r="D145" s="801" t="s">
        <v>75</v>
      </c>
      <c r="E145" s="821" t="s">
        <v>1446</v>
      </c>
      <c r="F145" s="822" t="s">
        <v>1443</v>
      </c>
    </row>
    <row r="146" spans="1:6" x14ac:dyDescent="0.25">
      <c r="A146" s="510"/>
      <c r="B146" s="454"/>
      <c r="C146" s="454"/>
      <c r="D146" s="454"/>
      <c r="E146" s="455"/>
      <c r="F146" s="456"/>
    </row>
    <row r="147" spans="1:6" ht="13" x14ac:dyDescent="0.25">
      <c r="A147" s="510"/>
      <c r="B147" s="311" t="s">
        <v>134</v>
      </c>
      <c r="C147" s="458"/>
      <c r="D147" s="458"/>
      <c r="E147" s="464"/>
      <c r="F147" s="456"/>
    </row>
    <row r="148" spans="1:6" ht="13" x14ac:dyDescent="0.25">
      <c r="A148" s="510"/>
      <c r="B148" s="311"/>
      <c r="C148" s="458"/>
      <c r="D148" s="458"/>
      <c r="E148" s="464"/>
      <c r="F148" s="456"/>
    </row>
    <row r="149" spans="1:6" ht="50" x14ac:dyDescent="0.25">
      <c r="A149" s="510"/>
      <c r="B149" s="339" t="s">
        <v>728</v>
      </c>
      <c r="C149" s="458"/>
      <c r="D149" s="458"/>
      <c r="E149" s="464"/>
      <c r="F149" s="456"/>
    </row>
    <row r="150" spans="1:6" x14ac:dyDescent="0.25">
      <c r="A150" s="510"/>
      <c r="B150" s="304"/>
      <c r="C150" s="458"/>
      <c r="D150" s="458"/>
      <c r="E150" s="464"/>
      <c r="F150" s="456"/>
    </row>
    <row r="151" spans="1:6" ht="25" x14ac:dyDescent="0.25">
      <c r="A151" s="510" t="s">
        <v>135</v>
      </c>
      <c r="B151" s="463" t="s">
        <v>200</v>
      </c>
      <c r="C151" s="458" t="s">
        <v>294</v>
      </c>
      <c r="D151" s="458">
        <v>1</v>
      </c>
      <c r="E151" s="461"/>
      <c r="F151" s="456">
        <f t="shared" ref="F151:F171" si="1">D151*E151</f>
        <v>0</v>
      </c>
    </row>
    <row r="152" spans="1:6" ht="25" x14ac:dyDescent="0.25">
      <c r="A152" s="510" t="s">
        <v>136</v>
      </c>
      <c r="B152" s="463" t="s">
        <v>961</v>
      </c>
      <c r="C152" s="458" t="s">
        <v>294</v>
      </c>
      <c r="D152" s="458">
        <v>1</v>
      </c>
      <c r="E152" s="461"/>
      <c r="F152" s="456">
        <f t="shared" si="1"/>
        <v>0</v>
      </c>
    </row>
    <row r="153" spans="1:6" x14ac:dyDescent="0.25">
      <c r="A153" s="510"/>
      <c r="B153" s="454"/>
      <c r="C153" s="454"/>
      <c r="D153" s="454"/>
      <c r="E153" s="461"/>
      <c r="F153" s="456"/>
    </row>
    <row r="154" spans="1:6" ht="50" x14ac:dyDescent="0.25">
      <c r="A154" s="510"/>
      <c r="B154" s="339" t="s">
        <v>201</v>
      </c>
      <c r="C154" s="458"/>
      <c r="D154" s="458"/>
      <c r="E154" s="461"/>
      <c r="F154" s="456"/>
    </row>
    <row r="155" spans="1:6" x14ac:dyDescent="0.25">
      <c r="A155" s="510"/>
      <c r="B155" s="304"/>
      <c r="C155" s="458"/>
      <c r="D155" s="458"/>
      <c r="E155" s="461"/>
      <c r="F155" s="456"/>
    </row>
    <row r="156" spans="1:6" ht="25" x14ac:dyDescent="0.25">
      <c r="A156" s="510" t="s">
        <v>62</v>
      </c>
      <c r="B156" s="463" t="s">
        <v>200</v>
      </c>
      <c r="C156" s="458" t="s">
        <v>294</v>
      </c>
      <c r="D156" s="458">
        <v>1</v>
      </c>
      <c r="E156" s="461"/>
      <c r="F156" s="456">
        <f t="shared" si="1"/>
        <v>0</v>
      </c>
    </row>
    <row r="157" spans="1:6" ht="25" x14ac:dyDescent="0.25">
      <c r="A157" s="510" t="s">
        <v>63</v>
      </c>
      <c r="B157" s="463" t="s">
        <v>729</v>
      </c>
      <c r="C157" s="458" t="s">
        <v>294</v>
      </c>
      <c r="D157" s="458">
        <v>1</v>
      </c>
      <c r="E157" s="461"/>
      <c r="F157" s="456">
        <f t="shared" si="1"/>
        <v>0</v>
      </c>
    </row>
    <row r="158" spans="1:6" ht="25" x14ac:dyDescent="0.25">
      <c r="A158" s="510" t="s">
        <v>64</v>
      </c>
      <c r="B158" s="463" t="s">
        <v>962</v>
      </c>
      <c r="C158" s="458" t="s">
        <v>294</v>
      </c>
      <c r="D158" s="458">
        <v>3</v>
      </c>
      <c r="E158" s="461"/>
      <c r="F158" s="456">
        <f t="shared" si="1"/>
        <v>0</v>
      </c>
    </row>
    <row r="159" spans="1:6" ht="25" x14ac:dyDescent="0.25">
      <c r="A159" s="510" t="s">
        <v>963</v>
      </c>
      <c r="B159" s="463" t="s">
        <v>964</v>
      </c>
      <c r="C159" s="458" t="s">
        <v>294</v>
      </c>
      <c r="D159" s="458">
        <v>3</v>
      </c>
      <c r="E159" s="461"/>
      <c r="F159" s="456">
        <f t="shared" si="1"/>
        <v>0</v>
      </c>
    </row>
    <row r="160" spans="1:6" x14ac:dyDescent="0.25">
      <c r="A160" s="510"/>
      <c r="B160" s="463"/>
      <c r="C160" s="458"/>
      <c r="D160" s="458"/>
      <c r="E160" s="461"/>
      <c r="F160" s="456"/>
    </row>
    <row r="161" spans="1:6" ht="50" x14ac:dyDescent="0.25">
      <c r="A161" s="510"/>
      <c r="B161" s="339" t="s">
        <v>959</v>
      </c>
      <c r="C161" s="458"/>
      <c r="D161" s="458"/>
      <c r="E161" s="461"/>
      <c r="F161" s="456"/>
    </row>
    <row r="162" spans="1:6" x14ac:dyDescent="0.25">
      <c r="A162" s="510"/>
      <c r="B162" s="304"/>
      <c r="C162" s="458"/>
      <c r="D162" s="458"/>
      <c r="E162" s="461"/>
      <c r="F162" s="456"/>
    </row>
    <row r="163" spans="1:6" ht="25" x14ac:dyDescent="0.25">
      <c r="A163" s="510" t="s">
        <v>965</v>
      </c>
      <c r="B163" s="463" t="s">
        <v>200</v>
      </c>
      <c r="C163" s="458" t="s">
        <v>294</v>
      </c>
      <c r="D163" s="458">
        <v>1</v>
      </c>
      <c r="E163" s="461"/>
      <c r="F163" s="456">
        <f t="shared" si="1"/>
        <v>0</v>
      </c>
    </row>
    <row r="164" spans="1:6" ht="25" x14ac:dyDescent="0.25">
      <c r="A164" s="510" t="s">
        <v>966</v>
      </c>
      <c r="B164" s="463" t="s">
        <v>730</v>
      </c>
      <c r="C164" s="458" t="s">
        <v>294</v>
      </c>
      <c r="D164" s="458">
        <v>4</v>
      </c>
      <c r="E164" s="461"/>
      <c r="F164" s="456">
        <f t="shared" si="1"/>
        <v>0</v>
      </c>
    </row>
    <row r="165" spans="1:6" x14ac:dyDescent="0.25">
      <c r="A165" s="510"/>
      <c r="B165" s="463"/>
      <c r="C165" s="458"/>
      <c r="D165" s="458"/>
      <c r="E165" s="461"/>
      <c r="F165" s="456"/>
    </row>
    <row r="166" spans="1:6" ht="13" x14ac:dyDescent="0.25">
      <c r="A166" s="510"/>
      <c r="B166" s="295" t="s">
        <v>76</v>
      </c>
      <c r="C166" s="458"/>
      <c r="D166" s="458"/>
      <c r="E166" s="461"/>
      <c r="F166" s="456"/>
    </row>
    <row r="167" spans="1:6" x14ac:dyDescent="0.25">
      <c r="A167" s="510"/>
      <c r="B167" s="304"/>
      <c r="C167" s="458"/>
      <c r="D167" s="458"/>
      <c r="E167" s="461"/>
      <c r="F167" s="456"/>
    </row>
    <row r="168" spans="1:6" ht="50" x14ac:dyDescent="0.25">
      <c r="A168" s="510"/>
      <c r="B168" s="339" t="s">
        <v>65</v>
      </c>
      <c r="C168" s="458"/>
      <c r="D168" s="458"/>
      <c r="E168" s="461"/>
      <c r="F168" s="456"/>
    </row>
    <row r="169" spans="1:6" x14ac:dyDescent="0.25">
      <c r="A169" s="510"/>
      <c r="B169" s="454"/>
      <c r="C169" s="458"/>
      <c r="D169" s="458"/>
      <c r="E169" s="461"/>
      <c r="F169" s="456"/>
    </row>
    <row r="170" spans="1:6" x14ac:dyDescent="0.25">
      <c r="A170" s="510" t="s">
        <v>165</v>
      </c>
      <c r="B170" s="454" t="s">
        <v>21</v>
      </c>
      <c r="C170" s="458" t="s">
        <v>294</v>
      </c>
      <c r="D170" s="458">
        <v>1</v>
      </c>
      <c r="E170" s="461"/>
      <c r="F170" s="456">
        <f t="shared" si="1"/>
        <v>0</v>
      </c>
    </row>
    <row r="171" spans="1:6" x14ac:dyDescent="0.25">
      <c r="A171" s="510" t="s">
        <v>1</v>
      </c>
      <c r="B171" s="454" t="s">
        <v>740</v>
      </c>
      <c r="C171" s="458" t="s">
        <v>294</v>
      </c>
      <c r="D171" s="458">
        <v>1</v>
      </c>
      <c r="E171" s="461"/>
      <c r="F171" s="456">
        <f t="shared" si="1"/>
        <v>0</v>
      </c>
    </row>
    <row r="172" spans="1:6" x14ac:dyDescent="0.25">
      <c r="A172" s="510"/>
      <c r="B172" s="454"/>
      <c r="C172" s="458"/>
      <c r="D172" s="458"/>
      <c r="E172" s="464"/>
      <c r="F172" s="558"/>
    </row>
    <row r="173" spans="1:6" x14ac:dyDescent="0.25">
      <c r="A173" s="510"/>
      <c r="B173" s="339"/>
      <c r="C173" s="458"/>
      <c r="D173" s="458"/>
      <c r="E173" s="464"/>
      <c r="F173" s="456"/>
    </row>
    <row r="174" spans="1:6" x14ac:dyDescent="0.25">
      <c r="A174" s="510"/>
      <c r="B174" s="454"/>
      <c r="C174" s="458"/>
      <c r="D174" s="458"/>
      <c r="E174" s="464"/>
      <c r="F174" s="456"/>
    </row>
    <row r="175" spans="1:6" x14ac:dyDescent="0.25">
      <c r="A175" s="510"/>
      <c r="B175" s="454"/>
      <c r="C175" s="458"/>
      <c r="D175" s="458"/>
      <c r="E175" s="464"/>
      <c r="F175" s="514"/>
    </row>
    <row r="176" spans="1:6" x14ac:dyDescent="0.25">
      <c r="A176" s="510"/>
      <c r="B176" s="454"/>
      <c r="C176" s="458"/>
      <c r="D176" s="458"/>
      <c r="E176" s="464"/>
      <c r="F176" s="514"/>
    </row>
    <row r="177" spans="1:6" x14ac:dyDescent="0.25">
      <c r="A177" s="510"/>
      <c r="B177" s="454"/>
      <c r="C177" s="458"/>
      <c r="D177" s="458"/>
      <c r="E177" s="464"/>
      <c r="F177" s="514"/>
    </row>
    <row r="178" spans="1:6" x14ac:dyDescent="0.25">
      <c r="A178" s="510"/>
      <c r="B178" s="454"/>
      <c r="C178" s="458"/>
      <c r="D178" s="458"/>
      <c r="E178" s="464"/>
      <c r="F178" s="514"/>
    </row>
    <row r="179" spans="1:6" x14ac:dyDescent="0.25">
      <c r="A179" s="510"/>
      <c r="B179" s="454"/>
      <c r="C179" s="458"/>
      <c r="D179" s="458"/>
      <c r="E179" s="464"/>
      <c r="F179" s="558"/>
    </row>
    <row r="180" spans="1:6" x14ac:dyDescent="0.25">
      <c r="A180" s="510"/>
      <c r="B180" s="304"/>
      <c r="C180" s="458"/>
      <c r="D180" s="458"/>
      <c r="E180" s="513"/>
      <c r="F180" s="456"/>
    </row>
    <row r="181" spans="1:6" x14ac:dyDescent="0.25">
      <c r="A181" s="510"/>
      <c r="B181" s="454"/>
      <c r="C181" s="458"/>
      <c r="D181" s="458"/>
      <c r="E181" s="464"/>
      <c r="F181" s="478"/>
    </row>
    <row r="182" spans="1:6" s="1" customFormat="1" x14ac:dyDescent="0.25">
      <c r="A182" s="510"/>
      <c r="B182" s="454"/>
      <c r="C182" s="458"/>
      <c r="D182" s="485"/>
      <c r="E182" s="464"/>
      <c r="F182" s="462"/>
    </row>
    <row r="183" spans="1:6" s="1" customFormat="1" x14ac:dyDescent="0.25">
      <c r="A183" s="510"/>
      <c r="B183" s="454"/>
      <c r="C183" s="458"/>
      <c r="D183" s="485"/>
      <c r="E183" s="464"/>
      <c r="F183" s="462"/>
    </row>
    <row r="184" spans="1:6" s="1" customFormat="1" ht="13" thickBot="1" x14ac:dyDescent="0.3">
      <c r="A184" s="466"/>
      <c r="B184" s="467"/>
      <c r="C184" s="468"/>
      <c r="D184" s="468" t="s">
        <v>119</v>
      </c>
      <c r="E184" s="469"/>
      <c r="F184" s="470">
        <f>SUM(F151:F183)</f>
        <v>0</v>
      </c>
    </row>
    <row r="185" spans="1:6" s="1" customFormat="1" ht="13" x14ac:dyDescent="0.3">
      <c r="A185" s="901"/>
      <c r="B185" s="15"/>
      <c r="C185" s="515"/>
      <c r="D185" s="515"/>
      <c r="E185" s="516"/>
      <c r="F185" s="517"/>
    </row>
    <row r="186" spans="1:6" s="1" customFormat="1" ht="13" thickBot="1" x14ac:dyDescent="0.3">
      <c r="A186" s="901"/>
      <c r="B186" s="445"/>
      <c r="C186" s="448"/>
      <c r="D186" s="448"/>
      <c r="E186" s="449"/>
      <c r="F186" s="504"/>
    </row>
    <row r="187" spans="1:6" s="1" customFormat="1" ht="26.5" thickBot="1" x14ac:dyDescent="0.25">
      <c r="A187" s="903" t="s">
        <v>72</v>
      </c>
      <c r="B187" s="801" t="s">
        <v>73</v>
      </c>
      <c r="C187" s="801" t="s">
        <v>74</v>
      </c>
      <c r="D187" s="801" t="s">
        <v>75</v>
      </c>
      <c r="E187" s="821" t="s">
        <v>1446</v>
      </c>
      <c r="F187" s="822" t="s">
        <v>1443</v>
      </c>
    </row>
    <row r="188" spans="1:6" s="1" customFormat="1" ht="13" x14ac:dyDescent="0.3">
      <c r="A188" s="904"/>
      <c r="B188" s="307"/>
      <c r="C188" s="307"/>
      <c r="D188" s="307"/>
      <c r="E188" s="499"/>
      <c r="F188" s="500"/>
    </row>
    <row r="189" spans="1:6" s="1" customFormat="1" ht="26" x14ac:dyDescent="0.2">
      <c r="A189" s="510"/>
      <c r="B189" s="311" t="s">
        <v>104</v>
      </c>
      <c r="C189" s="458"/>
      <c r="D189" s="485"/>
      <c r="E189" s="464"/>
      <c r="F189" s="465"/>
    </row>
    <row r="190" spans="1:6" s="1" customFormat="1" x14ac:dyDescent="0.2">
      <c r="A190" s="510"/>
      <c r="B190" s="454"/>
      <c r="C190" s="458"/>
      <c r="D190" s="485"/>
      <c r="E190" s="464"/>
      <c r="F190" s="465"/>
    </row>
    <row r="191" spans="1:6" s="1" customFormat="1" ht="25" x14ac:dyDescent="0.2">
      <c r="A191" s="510"/>
      <c r="B191" s="304" t="s">
        <v>1128</v>
      </c>
      <c r="C191" s="458"/>
      <c r="D191" s="485"/>
      <c r="E191" s="464"/>
      <c r="F191" s="465"/>
    </row>
    <row r="192" spans="1:6" s="1" customFormat="1" x14ac:dyDescent="0.25">
      <c r="A192" s="510"/>
      <c r="B192" s="454"/>
      <c r="C192" s="458"/>
      <c r="D192" s="485"/>
      <c r="E192" s="464"/>
      <c r="F192" s="462"/>
    </row>
    <row r="193" spans="1:6" s="1" customFormat="1" x14ac:dyDescent="0.2">
      <c r="A193" s="510" t="s">
        <v>956</v>
      </c>
      <c r="B193" s="454" t="s">
        <v>82</v>
      </c>
      <c r="C193" s="458" t="s">
        <v>294</v>
      </c>
      <c r="D193" s="485">
        <v>1</v>
      </c>
      <c r="E193" s="461"/>
      <c r="F193" s="456">
        <f>D193*E193</f>
        <v>0</v>
      </c>
    </row>
    <row r="194" spans="1:6" s="1" customFormat="1" x14ac:dyDescent="0.2">
      <c r="A194" s="510"/>
      <c r="B194" s="454"/>
      <c r="C194" s="458"/>
      <c r="D194" s="485"/>
      <c r="E194" s="461"/>
      <c r="F194" s="456"/>
    </row>
    <row r="195" spans="1:6" s="1" customFormat="1" ht="13" x14ac:dyDescent="0.2">
      <c r="A195" s="510"/>
      <c r="B195" s="295" t="s">
        <v>105</v>
      </c>
      <c r="C195" s="458"/>
      <c r="D195" s="485"/>
      <c r="E195" s="461"/>
      <c r="F195" s="456"/>
    </row>
    <row r="196" spans="1:6" s="1" customFormat="1" x14ac:dyDescent="0.2">
      <c r="A196" s="510"/>
      <c r="B196" s="454"/>
      <c r="C196" s="458"/>
      <c r="D196" s="485"/>
      <c r="E196" s="461"/>
      <c r="F196" s="456"/>
    </row>
    <row r="197" spans="1:6" s="1" customFormat="1" ht="37.5" x14ac:dyDescent="0.2">
      <c r="A197" s="510"/>
      <c r="B197" s="304" t="s">
        <v>30</v>
      </c>
      <c r="C197" s="458"/>
      <c r="D197" s="485"/>
      <c r="E197" s="461"/>
      <c r="F197" s="456"/>
    </row>
    <row r="198" spans="1:6" s="1" customFormat="1" x14ac:dyDescent="0.2">
      <c r="A198" s="510"/>
      <c r="B198" s="454"/>
      <c r="C198" s="458"/>
      <c r="D198" s="458"/>
      <c r="E198" s="461"/>
      <c r="F198" s="456"/>
    </row>
    <row r="199" spans="1:6" s="1" customFormat="1" x14ac:dyDescent="0.2">
      <c r="A199" s="510" t="s">
        <v>31</v>
      </c>
      <c r="B199" s="454" t="s">
        <v>882</v>
      </c>
      <c r="C199" s="458" t="s">
        <v>294</v>
      </c>
      <c r="D199" s="485">
        <v>1</v>
      </c>
      <c r="E199" s="461"/>
      <c r="F199" s="456">
        <f>D199*E199</f>
        <v>0</v>
      </c>
    </row>
    <row r="200" spans="1:6" s="1" customFormat="1" x14ac:dyDescent="0.2">
      <c r="A200" s="510"/>
      <c r="B200" s="454"/>
      <c r="C200" s="458"/>
      <c r="D200" s="485"/>
      <c r="E200" s="461"/>
      <c r="F200" s="456"/>
    </row>
    <row r="201" spans="1:6" s="1" customFormat="1" ht="37.5" x14ac:dyDescent="0.2">
      <c r="A201" s="510"/>
      <c r="B201" s="304" t="s">
        <v>1396</v>
      </c>
      <c r="C201" s="458"/>
      <c r="D201" s="485"/>
      <c r="E201" s="461"/>
      <c r="F201" s="456"/>
    </row>
    <row r="202" spans="1:6" s="1" customFormat="1" ht="13" x14ac:dyDescent="0.3">
      <c r="A202" s="510"/>
      <c r="B202" s="307"/>
      <c r="C202" s="458"/>
      <c r="D202" s="485"/>
      <c r="E202" s="461"/>
      <c r="F202" s="456"/>
    </row>
    <row r="203" spans="1:6" s="1" customFormat="1" x14ac:dyDescent="0.2">
      <c r="A203" s="510" t="s">
        <v>657</v>
      </c>
      <c r="B203" s="454" t="s">
        <v>82</v>
      </c>
      <c r="C203" s="458" t="s">
        <v>294</v>
      </c>
      <c r="D203" s="485">
        <v>1</v>
      </c>
      <c r="E203" s="461"/>
      <c r="F203" s="456">
        <f>D203*E203</f>
        <v>0</v>
      </c>
    </row>
    <row r="204" spans="1:6" s="1" customFormat="1" ht="13" x14ac:dyDescent="0.3">
      <c r="A204" s="904"/>
      <c r="B204" s="307"/>
      <c r="C204" s="307"/>
      <c r="D204" s="307"/>
      <c r="E204" s="461"/>
      <c r="F204" s="456"/>
    </row>
    <row r="205" spans="1:6" s="1" customFormat="1" ht="13" x14ac:dyDescent="0.2">
      <c r="A205" s="510"/>
      <c r="B205" s="311" t="s">
        <v>161</v>
      </c>
      <c r="C205" s="458"/>
      <c r="D205" s="485"/>
      <c r="E205" s="461"/>
      <c r="F205" s="456"/>
    </row>
    <row r="206" spans="1:6" s="1" customFormat="1" x14ac:dyDescent="0.2">
      <c r="A206" s="510"/>
      <c r="B206" s="454"/>
      <c r="C206" s="458"/>
      <c r="D206" s="485"/>
      <c r="E206" s="461"/>
      <c r="F206" s="456"/>
    </row>
    <row r="207" spans="1:6" s="1" customFormat="1" ht="50" x14ac:dyDescent="0.2">
      <c r="A207" s="510" t="s">
        <v>34</v>
      </c>
      <c r="B207" s="304" t="s">
        <v>1397</v>
      </c>
      <c r="C207" s="458" t="s">
        <v>66</v>
      </c>
      <c r="D207" s="485">
        <v>60</v>
      </c>
      <c r="E207" s="461"/>
      <c r="F207" s="456">
        <f>D207*E207</f>
        <v>0</v>
      </c>
    </row>
    <row r="208" spans="1:6" s="1" customFormat="1" x14ac:dyDescent="0.2">
      <c r="A208" s="510"/>
      <c r="B208" s="454"/>
      <c r="C208" s="454"/>
      <c r="D208" s="485"/>
      <c r="E208" s="461"/>
      <c r="F208" s="456"/>
    </row>
    <row r="209" spans="1:6" s="1" customFormat="1" ht="13" x14ac:dyDescent="0.2">
      <c r="A209" s="510"/>
      <c r="B209" s="311" t="s">
        <v>138</v>
      </c>
      <c r="C209" s="454"/>
      <c r="D209" s="485"/>
      <c r="E209" s="461"/>
      <c r="F209" s="456"/>
    </row>
    <row r="210" spans="1:6" s="1" customFormat="1" ht="13" x14ac:dyDescent="0.2">
      <c r="A210" s="510"/>
      <c r="B210" s="311"/>
      <c r="C210" s="454"/>
      <c r="D210" s="485"/>
      <c r="E210" s="461"/>
      <c r="F210" s="456"/>
    </row>
    <row r="211" spans="1:6" s="1" customFormat="1" ht="25" x14ac:dyDescent="0.2">
      <c r="A211" s="510"/>
      <c r="B211" s="304" t="s">
        <v>1399</v>
      </c>
      <c r="C211" s="454"/>
      <c r="D211" s="485"/>
      <c r="E211" s="461"/>
      <c r="F211" s="456"/>
    </row>
    <row r="212" spans="1:6" s="1" customFormat="1" x14ac:dyDescent="0.2">
      <c r="A212" s="510"/>
      <c r="B212" s="454"/>
      <c r="C212" s="454"/>
      <c r="D212" s="485"/>
      <c r="E212" s="461"/>
      <c r="F212" s="456"/>
    </row>
    <row r="213" spans="1:6" s="1" customFormat="1" x14ac:dyDescent="0.2">
      <c r="A213" s="510" t="s">
        <v>35</v>
      </c>
      <c r="B213" s="463" t="s">
        <v>880</v>
      </c>
      <c r="C213" s="458" t="s">
        <v>294</v>
      </c>
      <c r="D213" s="458">
        <v>1</v>
      </c>
      <c r="E213" s="461"/>
      <c r="F213" s="456">
        <f>D213*E213</f>
        <v>0</v>
      </c>
    </row>
    <row r="214" spans="1:6" s="1" customFormat="1" x14ac:dyDescent="0.2">
      <c r="A214" s="510"/>
      <c r="B214" s="454"/>
      <c r="C214" s="458"/>
      <c r="D214" s="458"/>
      <c r="E214" s="464"/>
      <c r="F214" s="456"/>
    </row>
    <row r="215" spans="1:6" s="1" customFormat="1" x14ac:dyDescent="0.25">
      <c r="A215" s="510"/>
      <c r="B215" s="454"/>
      <c r="C215" s="458"/>
      <c r="D215" s="485"/>
      <c r="E215" s="464"/>
      <c r="F215" s="462"/>
    </row>
    <row r="216" spans="1:6" s="1" customFormat="1" ht="13" x14ac:dyDescent="0.2">
      <c r="A216" s="510"/>
      <c r="B216" s="311"/>
      <c r="C216" s="458"/>
      <c r="D216" s="458"/>
      <c r="E216" s="473"/>
      <c r="F216" s="456"/>
    </row>
    <row r="217" spans="1:6" s="1" customFormat="1" ht="13" x14ac:dyDescent="0.2">
      <c r="A217" s="510"/>
      <c r="B217" s="311"/>
      <c r="C217" s="458"/>
      <c r="D217" s="458"/>
      <c r="E217" s="473"/>
      <c r="F217" s="456"/>
    </row>
    <row r="218" spans="1:6" s="1" customFormat="1" ht="13" x14ac:dyDescent="0.2">
      <c r="A218" s="510"/>
      <c r="B218" s="378"/>
      <c r="C218" s="458"/>
      <c r="D218" s="458"/>
      <c r="E218" s="473"/>
      <c r="F218" s="456"/>
    </row>
    <row r="219" spans="1:6" s="1" customFormat="1" ht="13" x14ac:dyDescent="0.2">
      <c r="A219" s="510"/>
      <c r="B219" s="378"/>
      <c r="C219" s="458"/>
      <c r="D219" s="458"/>
      <c r="E219" s="473"/>
      <c r="F219" s="456"/>
    </row>
    <row r="220" spans="1:6" s="1" customFormat="1" x14ac:dyDescent="0.2">
      <c r="A220" s="510"/>
      <c r="B220" s="490"/>
      <c r="C220" s="458"/>
      <c r="D220" s="458"/>
      <c r="E220" s="464"/>
      <c r="F220" s="456"/>
    </row>
    <row r="221" spans="1:6" s="1" customFormat="1" ht="13" x14ac:dyDescent="0.2">
      <c r="A221" s="510"/>
      <c r="B221" s="311"/>
      <c r="C221" s="458"/>
      <c r="D221" s="458"/>
      <c r="E221" s="473"/>
      <c r="F221" s="456"/>
    </row>
    <row r="222" spans="1:6" s="1" customFormat="1" x14ac:dyDescent="0.2">
      <c r="A222" s="510"/>
      <c r="B222" s="490"/>
      <c r="C222" s="458"/>
      <c r="D222" s="458"/>
      <c r="E222" s="464"/>
      <c r="F222" s="456"/>
    </row>
    <row r="223" spans="1:6" s="1" customFormat="1" x14ac:dyDescent="0.2">
      <c r="A223" s="510"/>
      <c r="B223" s="490"/>
      <c r="C223" s="458"/>
      <c r="D223" s="458"/>
      <c r="E223" s="464"/>
      <c r="F223" s="456"/>
    </row>
    <row r="224" spans="1:6" s="1" customFormat="1" ht="13" x14ac:dyDescent="0.2">
      <c r="A224" s="510"/>
      <c r="B224" s="311"/>
      <c r="C224" s="458"/>
      <c r="D224" s="458"/>
      <c r="E224" s="473"/>
      <c r="F224" s="456"/>
    </row>
    <row r="225" spans="1:6" s="1" customFormat="1" x14ac:dyDescent="0.2">
      <c r="A225" s="510"/>
      <c r="B225" s="454"/>
      <c r="C225" s="458"/>
      <c r="D225" s="458"/>
      <c r="E225" s="464"/>
      <c r="F225" s="456"/>
    </row>
    <row r="226" spans="1:6" s="1" customFormat="1" x14ac:dyDescent="0.25">
      <c r="A226" s="510"/>
      <c r="B226" s="454"/>
      <c r="C226" s="458"/>
      <c r="D226" s="485"/>
      <c r="E226" s="464"/>
      <c r="F226" s="462"/>
    </row>
    <row r="227" spans="1:6" s="1" customFormat="1" x14ac:dyDescent="0.25">
      <c r="A227" s="510"/>
      <c r="B227" s="454"/>
      <c r="C227" s="458"/>
      <c r="D227" s="485"/>
      <c r="E227" s="464"/>
      <c r="F227" s="462"/>
    </row>
    <row r="228" spans="1:6" s="1" customFormat="1" x14ac:dyDescent="0.25">
      <c r="A228" s="510"/>
      <c r="B228" s="454"/>
      <c r="C228" s="458"/>
      <c r="D228" s="485"/>
      <c r="E228" s="464"/>
      <c r="F228" s="462"/>
    </row>
    <row r="229" spans="1:6" s="1" customFormat="1" x14ac:dyDescent="0.25">
      <c r="A229" s="510"/>
      <c r="B229" s="454"/>
      <c r="C229" s="458"/>
      <c r="D229" s="485"/>
      <c r="E229" s="464"/>
      <c r="F229" s="462"/>
    </row>
    <row r="230" spans="1:6" s="1" customFormat="1" x14ac:dyDescent="0.25">
      <c r="A230" s="510"/>
      <c r="B230" s="488"/>
      <c r="C230" s="487"/>
      <c r="D230" s="487"/>
      <c r="E230" s="511"/>
      <c r="F230" s="512"/>
    </row>
    <row r="231" spans="1:6" s="1" customFormat="1" ht="13" thickBot="1" x14ac:dyDescent="0.3">
      <c r="A231" s="466"/>
      <c r="B231" s="467"/>
      <c r="C231" s="468"/>
      <c r="D231" s="468" t="s">
        <v>119</v>
      </c>
      <c r="E231" s="469"/>
      <c r="F231" s="470">
        <f>SUM(F193:F230)</f>
        <v>0</v>
      </c>
    </row>
    <row r="232" spans="1:6" s="1" customFormat="1" x14ac:dyDescent="0.25">
      <c r="A232" s="474"/>
      <c r="B232" s="445"/>
      <c r="C232" s="448"/>
      <c r="D232" s="448"/>
      <c r="E232" s="475"/>
      <c r="F232" s="476"/>
    </row>
    <row r="233" spans="1:6" s="1" customFormat="1" ht="13" thickBot="1" x14ac:dyDescent="0.3">
      <c r="A233" s="901"/>
      <c r="B233" s="445"/>
      <c r="C233" s="448"/>
      <c r="D233" s="448"/>
      <c r="E233" s="449"/>
      <c r="F233" s="504"/>
    </row>
    <row r="234" spans="1:6" s="1" customFormat="1" ht="26.5" thickBot="1" x14ac:dyDescent="0.25">
      <c r="A234" s="903" t="s">
        <v>72</v>
      </c>
      <c r="B234" s="801" t="s">
        <v>73</v>
      </c>
      <c r="C234" s="801" t="s">
        <v>74</v>
      </c>
      <c r="D234" s="801" t="s">
        <v>75</v>
      </c>
      <c r="E234" s="821" t="s">
        <v>1446</v>
      </c>
      <c r="F234" s="822" t="s">
        <v>1443</v>
      </c>
    </row>
    <row r="235" spans="1:6" s="1" customFormat="1" ht="13" x14ac:dyDescent="0.3">
      <c r="A235" s="904"/>
      <c r="B235" s="307"/>
      <c r="C235" s="307"/>
      <c r="D235" s="307"/>
      <c r="E235" s="499"/>
      <c r="F235" s="500"/>
    </row>
    <row r="236" spans="1:6" s="1" customFormat="1" ht="13" x14ac:dyDescent="0.2">
      <c r="A236" s="510"/>
      <c r="B236" s="311" t="s">
        <v>731</v>
      </c>
      <c r="C236" s="458"/>
      <c r="D236" s="458"/>
      <c r="E236" s="473"/>
      <c r="F236" s="456"/>
    </row>
    <row r="237" spans="1:6" s="1" customFormat="1" ht="13" x14ac:dyDescent="0.2">
      <c r="A237" s="900"/>
      <c r="B237" s="311"/>
      <c r="C237" s="458"/>
      <c r="D237" s="458"/>
      <c r="E237" s="473"/>
      <c r="F237" s="456"/>
    </row>
    <row r="238" spans="1:6" s="1" customFormat="1" ht="136.5" customHeight="1" x14ac:dyDescent="0.2">
      <c r="A238" s="510" t="s">
        <v>1499</v>
      </c>
      <c r="B238" s="490" t="s">
        <v>1537</v>
      </c>
      <c r="C238" s="458" t="s">
        <v>67</v>
      </c>
      <c r="D238" s="458">
        <v>1</v>
      </c>
      <c r="E238" s="461"/>
      <c r="F238" s="456">
        <f t="shared" ref="F238:F244" si="2">D238*E238</f>
        <v>0</v>
      </c>
    </row>
    <row r="239" spans="1:6" s="1" customFormat="1" ht="13" x14ac:dyDescent="0.2">
      <c r="A239" s="510"/>
      <c r="B239" s="311"/>
      <c r="C239" s="458"/>
      <c r="D239" s="458"/>
      <c r="E239" s="461"/>
      <c r="F239" s="456"/>
    </row>
    <row r="240" spans="1:6" s="1" customFormat="1" ht="75" x14ac:dyDescent="0.2">
      <c r="A240" s="510" t="s">
        <v>1500</v>
      </c>
      <c r="B240" s="454" t="s">
        <v>1768</v>
      </c>
      <c r="C240" s="458" t="s">
        <v>67</v>
      </c>
      <c r="D240" s="458">
        <v>1</v>
      </c>
      <c r="E240" s="461"/>
      <c r="F240" s="456">
        <f>D240*E240</f>
        <v>0</v>
      </c>
    </row>
    <row r="241" spans="1:6" s="1" customFormat="1" x14ac:dyDescent="0.2">
      <c r="A241" s="510"/>
      <c r="B241" s="490"/>
      <c r="C241" s="458"/>
      <c r="D241" s="458"/>
      <c r="E241" s="461"/>
      <c r="F241" s="456"/>
    </row>
    <row r="242" spans="1:6" s="1" customFormat="1" ht="50" x14ac:dyDescent="0.2">
      <c r="A242" s="510" t="s">
        <v>1501</v>
      </c>
      <c r="B242" s="490" t="s">
        <v>967</v>
      </c>
      <c r="C242" s="458" t="s">
        <v>67</v>
      </c>
      <c r="D242" s="458">
        <v>1</v>
      </c>
      <c r="E242" s="461"/>
      <c r="F242" s="456">
        <f t="shared" si="2"/>
        <v>0</v>
      </c>
    </row>
    <row r="243" spans="1:6" s="1" customFormat="1" ht="13" x14ac:dyDescent="0.2">
      <c r="A243" s="510"/>
      <c r="B243" s="311"/>
      <c r="C243" s="458"/>
      <c r="D243" s="458"/>
      <c r="E243" s="461"/>
      <c r="F243" s="456"/>
    </row>
    <row r="244" spans="1:6" s="1" customFormat="1" ht="62.5" x14ac:dyDescent="0.2">
      <c r="A244" s="510" t="s">
        <v>1502</v>
      </c>
      <c r="B244" s="490" t="s">
        <v>1413</v>
      </c>
      <c r="C244" s="458" t="s">
        <v>67</v>
      </c>
      <c r="D244" s="458">
        <v>1</v>
      </c>
      <c r="E244" s="461"/>
      <c r="F244" s="456">
        <f t="shared" si="2"/>
        <v>0</v>
      </c>
    </row>
    <row r="245" spans="1:6" s="1" customFormat="1" ht="13" x14ac:dyDescent="0.2">
      <c r="A245" s="510"/>
      <c r="B245" s="311"/>
      <c r="C245" s="458"/>
      <c r="D245" s="458"/>
      <c r="E245" s="473"/>
      <c r="F245" s="456"/>
    </row>
    <row r="246" spans="1:6" s="1" customFormat="1" ht="13" x14ac:dyDescent="0.2">
      <c r="A246" s="510"/>
      <c r="B246" s="311"/>
      <c r="C246" s="458"/>
      <c r="D246" s="458"/>
      <c r="E246" s="473"/>
      <c r="F246" s="456"/>
    </row>
    <row r="247" spans="1:6" s="1" customFormat="1" ht="13" x14ac:dyDescent="0.2">
      <c r="A247" s="510"/>
      <c r="B247" s="311"/>
      <c r="C247" s="458"/>
      <c r="D247" s="458"/>
      <c r="E247" s="473"/>
      <c r="F247" s="456"/>
    </row>
    <row r="248" spans="1:6" s="1" customFormat="1" ht="13" x14ac:dyDescent="0.2">
      <c r="A248" s="510"/>
      <c r="B248" s="311"/>
      <c r="C248" s="458"/>
      <c r="D248" s="458"/>
      <c r="E248" s="473"/>
      <c r="F248" s="456"/>
    </row>
    <row r="249" spans="1:6" s="1" customFormat="1" ht="13" x14ac:dyDescent="0.2">
      <c r="A249" s="510"/>
      <c r="B249" s="311"/>
      <c r="C249" s="458"/>
      <c r="D249" s="458"/>
      <c r="E249" s="473"/>
      <c r="F249" s="456"/>
    </row>
    <row r="250" spans="1:6" s="1" customFormat="1" ht="13" x14ac:dyDescent="0.2">
      <c r="A250" s="510"/>
      <c r="B250" s="311"/>
      <c r="C250" s="458"/>
      <c r="D250" s="458"/>
      <c r="E250" s="473"/>
      <c r="F250" s="456"/>
    </row>
    <row r="251" spans="1:6" s="1" customFormat="1" ht="13" x14ac:dyDescent="0.2">
      <c r="A251" s="510"/>
      <c r="B251" s="311"/>
      <c r="C251" s="458"/>
      <c r="D251" s="458"/>
      <c r="E251" s="473"/>
      <c r="F251" s="456"/>
    </row>
    <row r="252" spans="1:6" s="1" customFormat="1" ht="13" x14ac:dyDescent="0.2">
      <c r="A252" s="510"/>
      <c r="B252" s="311"/>
      <c r="C252" s="458"/>
      <c r="D252" s="458"/>
      <c r="E252" s="473"/>
      <c r="F252" s="456"/>
    </row>
    <row r="253" spans="1:6" s="1" customFormat="1" ht="13" x14ac:dyDescent="0.2">
      <c r="A253" s="510"/>
      <c r="B253" s="311"/>
      <c r="C253" s="458"/>
      <c r="D253" s="458"/>
      <c r="E253" s="473"/>
      <c r="F253" s="456"/>
    </row>
    <row r="254" spans="1:6" s="1" customFormat="1" ht="13" x14ac:dyDescent="0.2">
      <c r="A254" s="510"/>
      <c r="B254" s="311"/>
      <c r="C254" s="458"/>
      <c r="D254" s="458"/>
      <c r="E254" s="473"/>
      <c r="F254" s="456"/>
    </row>
    <row r="255" spans="1:6" s="1" customFormat="1" ht="13" x14ac:dyDescent="0.2">
      <c r="A255" s="510"/>
      <c r="B255" s="311"/>
      <c r="C255" s="458"/>
      <c r="D255" s="458"/>
      <c r="E255" s="473"/>
      <c r="F255" s="456"/>
    </row>
    <row r="256" spans="1:6" s="1" customFormat="1" ht="13" x14ac:dyDescent="0.2">
      <c r="A256" s="510"/>
      <c r="B256" s="311"/>
      <c r="C256" s="458"/>
      <c r="D256" s="458"/>
      <c r="E256" s="473"/>
      <c r="F256" s="456"/>
    </row>
    <row r="257" spans="1:6" s="1" customFormat="1" ht="13" x14ac:dyDescent="0.2">
      <c r="A257" s="510"/>
      <c r="B257" s="311"/>
      <c r="C257" s="458"/>
      <c r="D257" s="458"/>
      <c r="E257" s="473"/>
      <c r="F257" s="456"/>
    </row>
    <row r="258" spans="1:6" s="1" customFormat="1" ht="13" x14ac:dyDescent="0.2">
      <c r="A258" s="510"/>
      <c r="B258" s="311"/>
      <c r="C258" s="458"/>
      <c r="D258" s="458"/>
      <c r="E258" s="473"/>
      <c r="F258" s="456"/>
    </row>
    <row r="259" spans="1:6" s="1" customFormat="1" ht="13" x14ac:dyDescent="0.2">
      <c r="A259" s="510"/>
      <c r="B259" s="311"/>
      <c r="C259" s="458"/>
      <c r="D259" s="458"/>
      <c r="E259" s="473"/>
      <c r="F259" s="456"/>
    </row>
    <row r="260" spans="1:6" s="1" customFormat="1" x14ac:dyDescent="0.2">
      <c r="A260" s="510"/>
      <c r="B260" s="454"/>
      <c r="C260" s="458"/>
      <c r="D260" s="458"/>
      <c r="E260" s="464"/>
      <c r="F260" s="456"/>
    </row>
    <row r="261" spans="1:6" s="1" customFormat="1" x14ac:dyDescent="0.2">
      <c r="A261" s="510"/>
      <c r="B261" s="454"/>
      <c r="C261" s="458"/>
      <c r="D261" s="460"/>
      <c r="E261" s="464"/>
      <c r="F261" s="456"/>
    </row>
    <row r="262" spans="1:6" s="1" customFormat="1" x14ac:dyDescent="0.2">
      <c r="A262" s="510"/>
      <c r="B262" s="454"/>
      <c r="C262" s="458"/>
      <c r="D262" s="458"/>
      <c r="E262" s="464"/>
      <c r="F262" s="456"/>
    </row>
    <row r="263" spans="1:6" s="1" customFormat="1" x14ac:dyDescent="0.2">
      <c r="A263" s="510"/>
      <c r="B263" s="454"/>
      <c r="C263" s="458"/>
      <c r="D263" s="458"/>
      <c r="E263" s="464"/>
      <c r="F263" s="456"/>
    </row>
    <row r="264" spans="1:6" s="1" customFormat="1" x14ac:dyDescent="0.2">
      <c r="A264" s="510"/>
      <c r="B264" s="454"/>
      <c r="C264" s="458"/>
      <c r="D264" s="458"/>
      <c r="E264" s="464"/>
      <c r="F264" s="456"/>
    </row>
    <row r="265" spans="1:6" s="1" customFormat="1" x14ac:dyDescent="0.25">
      <c r="A265" s="510"/>
      <c r="B265" s="454"/>
      <c r="C265" s="458"/>
      <c r="D265" s="485"/>
      <c r="E265" s="464"/>
      <c r="F265" s="462"/>
    </row>
    <row r="266" spans="1:6" s="1" customFormat="1" x14ac:dyDescent="0.25">
      <c r="A266" s="510"/>
      <c r="B266" s="454"/>
      <c r="C266" s="458"/>
      <c r="D266" s="485"/>
      <c r="E266" s="464"/>
      <c r="F266" s="462"/>
    </row>
    <row r="267" spans="1:6" s="1" customFormat="1" x14ac:dyDescent="0.25">
      <c r="A267" s="510"/>
      <c r="B267" s="454"/>
      <c r="C267" s="458"/>
      <c r="D267" s="485"/>
      <c r="E267" s="464"/>
      <c r="F267" s="462"/>
    </row>
    <row r="268" spans="1:6" s="1" customFormat="1" x14ac:dyDescent="0.25">
      <c r="A268" s="510"/>
      <c r="B268" s="454"/>
      <c r="C268" s="458"/>
      <c r="D268" s="485"/>
      <c r="E268" s="464"/>
      <c r="F268" s="462"/>
    </row>
    <row r="269" spans="1:6" s="1" customFormat="1" x14ac:dyDescent="0.25">
      <c r="A269" s="510"/>
      <c r="B269" s="488"/>
      <c r="C269" s="487"/>
      <c r="D269" s="487"/>
      <c r="E269" s="511"/>
      <c r="F269" s="512"/>
    </row>
    <row r="270" spans="1:6" s="1" customFormat="1" ht="13" thickBot="1" x14ac:dyDescent="0.3">
      <c r="A270" s="466"/>
      <c r="B270" s="467"/>
      <c r="C270" s="468"/>
      <c r="D270" s="468" t="s">
        <v>119</v>
      </c>
      <c r="E270" s="469"/>
      <c r="F270" s="470">
        <f>SUM(F238:F269)</f>
        <v>0</v>
      </c>
    </row>
    <row r="271" spans="1:6" s="1" customFormat="1" x14ac:dyDescent="0.25">
      <c r="A271" s="474"/>
      <c r="B271" s="445"/>
      <c r="C271" s="448"/>
      <c r="D271" s="448"/>
      <c r="E271" s="475"/>
      <c r="F271" s="476"/>
    </row>
    <row r="272" spans="1:6" s="1" customFormat="1" ht="13.5" thickBot="1" x14ac:dyDescent="0.3">
      <c r="A272" s="902"/>
      <c r="B272" s="445"/>
      <c r="C272" s="448"/>
      <c r="D272" s="448"/>
      <c r="E272" s="449"/>
      <c r="F272" s="504"/>
    </row>
    <row r="273" spans="1:6" s="1" customFormat="1" ht="26.5" thickBot="1" x14ac:dyDescent="0.25">
      <c r="A273" s="903" t="s">
        <v>72</v>
      </c>
      <c r="B273" s="801" t="s">
        <v>73</v>
      </c>
      <c r="C273" s="801" t="s">
        <v>74</v>
      </c>
      <c r="D273" s="801" t="s">
        <v>75</v>
      </c>
      <c r="E273" s="821" t="s">
        <v>1446</v>
      </c>
      <c r="F273" s="822" t="s">
        <v>1443</v>
      </c>
    </row>
    <row r="274" spans="1:6" s="1" customFormat="1" ht="13" x14ac:dyDescent="0.3">
      <c r="A274" s="904"/>
      <c r="B274" s="307"/>
      <c r="C274" s="307"/>
      <c r="D274" s="307"/>
      <c r="E274" s="499"/>
      <c r="F274" s="500"/>
    </row>
    <row r="275" spans="1:6" s="1" customFormat="1" x14ac:dyDescent="0.2">
      <c r="A275" s="510"/>
      <c r="B275" s="454" t="s">
        <v>88</v>
      </c>
      <c r="C275" s="458"/>
      <c r="D275" s="458"/>
      <c r="E275" s="473"/>
      <c r="F275" s="456"/>
    </row>
    <row r="276" spans="1:6" s="1" customFormat="1" ht="13" x14ac:dyDescent="0.2">
      <c r="A276" s="904"/>
      <c r="B276" s="330"/>
      <c r="C276" s="458"/>
      <c r="D276" s="458"/>
      <c r="E276" s="473"/>
      <c r="F276" s="456"/>
    </row>
    <row r="277" spans="1:6" s="1" customFormat="1" x14ac:dyDescent="0.2">
      <c r="A277" s="510"/>
      <c r="B277" s="454" t="s">
        <v>958</v>
      </c>
      <c r="C277" s="458"/>
      <c r="D277" s="458"/>
      <c r="E277" s="473"/>
      <c r="F277" s="456">
        <f>F51</f>
        <v>0</v>
      </c>
    </row>
    <row r="278" spans="1:6" s="1" customFormat="1" ht="13" x14ac:dyDescent="0.3">
      <c r="A278" s="904"/>
      <c r="B278" s="307"/>
      <c r="C278" s="307"/>
      <c r="D278" s="307"/>
      <c r="E278" s="499"/>
      <c r="F278" s="500"/>
    </row>
    <row r="279" spans="1:6" s="1" customFormat="1" x14ac:dyDescent="0.2">
      <c r="A279" s="510"/>
      <c r="B279" s="454" t="s">
        <v>790</v>
      </c>
      <c r="C279" s="458"/>
      <c r="D279" s="458"/>
      <c r="E279" s="473"/>
      <c r="F279" s="456">
        <f>F99</f>
        <v>0</v>
      </c>
    </row>
    <row r="280" spans="1:6" s="1" customFormat="1" x14ac:dyDescent="0.2">
      <c r="A280" s="510"/>
      <c r="B280" s="454"/>
      <c r="C280" s="458"/>
      <c r="D280" s="458"/>
      <c r="E280" s="473"/>
      <c r="F280" s="456"/>
    </row>
    <row r="281" spans="1:6" s="1" customFormat="1" x14ac:dyDescent="0.2">
      <c r="A281" s="510"/>
      <c r="B281" s="454" t="s">
        <v>791</v>
      </c>
      <c r="C281" s="458"/>
      <c r="D281" s="458"/>
      <c r="E281" s="473"/>
      <c r="F281" s="456">
        <f>F141</f>
        <v>0</v>
      </c>
    </row>
    <row r="282" spans="1:6" s="1" customFormat="1" x14ac:dyDescent="0.2">
      <c r="A282" s="510"/>
      <c r="B282" s="454"/>
      <c r="C282" s="458"/>
      <c r="D282" s="458"/>
      <c r="E282" s="473"/>
      <c r="F282" s="456"/>
    </row>
    <row r="283" spans="1:6" s="1" customFormat="1" x14ac:dyDescent="0.2">
      <c r="A283" s="510"/>
      <c r="B283" s="454" t="s">
        <v>792</v>
      </c>
      <c r="C283" s="458"/>
      <c r="D283" s="458"/>
      <c r="E283" s="473"/>
      <c r="F283" s="456">
        <f>F184</f>
        <v>0</v>
      </c>
    </row>
    <row r="284" spans="1:6" s="1" customFormat="1" ht="13" x14ac:dyDescent="0.2">
      <c r="A284" s="510"/>
      <c r="B284" s="295"/>
      <c r="C284" s="458"/>
      <c r="D284" s="458"/>
      <c r="E284" s="473"/>
      <c r="F284" s="456"/>
    </row>
    <row r="285" spans="1:6" s="1" customFormat="1" x14ac:dyDescent="0.2">
      <c r="A285" s="510"/>
      <c r="B285" s="454" t="s">
        <v>793</v>
      </c>
      <c r="C285" s="458"/>
      <c r="D285" s="458"/>
      <c r="E285" s="473"/>
      <c r="F285" s="456">
        <f>F231</f>
        <v>0</v>
      </c>
    </row>
    <row r="286" spans="1:6" s="1" customFormat="1" x14ac:dyDescent="0.2">
      <c r="A286" s="510"/>
      <c r="B286" s="304"/>
      <c r="C286" s="458"/>
      <c r="D286" s="458"/>
      <c r="E286" s="473"/>
      <c r="F286" s="456"/>
    </row>
    <row r="287" spans="1:6" s="1" customFormat="1" x14ac:dyDescent="0.2">
      <c r="A287" s="510"/>
      <c r="B287" s="454" t="s">
        <v>794</v>
      </c>
      <c r="C287" s="458"/>
      <c r="D287" s="458"/>
      <c r="E287" s="473"/>
      <c r="F287" s="456">
        <f>F270</f>
        <v>0</v>
      </c>
    </row>
    <row r="288" spans="1:6" s="1" customFormat="1" x14ac:dyDescent="0.2">
      <c r="A288" s="510"/>
      <c r="B288" s="454"/>
      <c r="C288" s="458"/>
      <c r="D288" s="458"/>
      <c r="E288" s="473"/>
      <c r="F288" s="456"/>
    </row>
    <row r="289" spans="1:6" s="1" customFormat="1" x14ac:dyDescent="0.2">
      <c r="A289" s="510"/>
      <c r="B289" s="454"/>
      <c r="C289" s="458"/>
      <c r="D289" s="458"/>
      <c r="E289" s="473"/>
      <c r="F289" s="456"/>
    </row>
    <row r="290" spans="1:6" s="1" customFormat="1" x14ac:dyDescent="0.2">
      <c r="A290" s="510"/>
      <c r="B290" s="304"/>
      <c r="C290" s="458"/>
      <c r="D290" s="458"/>
      <c r="E290" s="473"/>
      <c r="F290" s="456"/>
    </row>
    <row r="291" spans="1:6" s="1" customFormat="1" x14ac:dyDescent="0.2">
      <c r="A291" s="510"/>
      <c r="B291" s="454"/>
      <c r="C291" s="458"/>
      <c r="D291" s="458"/>
      <c r="E291" s="473"/>
      <c r="F291" s="456"/>
    </row>
    <row r="292" spans="1:6" s="1" customFormat="1" x14ac:dyDescent="0.2">
      <c r="A292" s="510"/>
      <c r="B292" s="454"/>
      <c r="C292" s="458"/>
      <c r="D292" s="458"/>
      <c r="E292" s="473"/>
      <c r="F292" s="456"/>
    </row>
    <row r="293" spans="1:6" s="1" customFormat="1" x14ac:dyDescent="0.2">
      <c r="A293" s="510"/>
      <c r="B293" s="454"/>
      <c r="C293" s="458"/>
      <c r="D293" s="458"/>
      <c r="E293" s="473"/>
      <c r="F293" s="456"/>
    </row>
    <row r="294" spans="1:6" s="1" customFormat="1" ht="13" x14ac:dyDescent="0.2">
      <c r="A294" s="510"/>
      <c r="B294" s="295"/>
      <c r="C294" s="458"/>
      <c r="D294" s="458"/>
      <c r="E294" s="473"/>
      <c r="F294" s="456"/>
    </row>
    <row r="295" spans="1:6" s="1" customFormat="1" x14ac:dyDescent="0.2">
      <c r="A295" s="510"/>
      <c r="B295" s="454"/>
      <c r="C295" s="458"/>
      <c r="D295" s="458"/>
      <c r="E295" s="473"/>
      <c r="F295" s="456"/>
    </row>
    <row r="296" spans="1:6" s="1" customFormat="1" x14ac:dyDescent="0.2">
      <c r="A296" s="510"/>
      <c r="B296" s="304"/>
      <c r="C296" s="458"/>
      <c r="D296" s="458"/>
      <c r="E296" s="473"/>
      <c r="F296" s="456"/>
    </row>
    <row r="297" spans="1:6" s="1" customFormat="1" x14ac:dyDescent="0.2">
      <c r="A297" s="510"/>
      <c r="B297" s="454"/>
      <c r="C297" s="458"/>
      <c r="D297" s="458"/>
      <c r="E297" s="473"/>
      <c r="F297" s="456"/>
    </row>
    <row r="298" spans="1:6" s="1" customFormat="1" x14ac:dyDescent="0.2">
      <c r="A298" s="510"/>
      <c r="B298" s="454"/>
      <c r="C298" s="458"/>
      <c r="D298" s="458"/>
      <c r="E298" s="473"/>
      <c r="F298" s="456"/>
    </row>
    <row r="299" spans="1:6" s="1" customFormat="1" x14ac:dyDescent="0.2">
      <c r="A299" s="510"/>
      <c r="B299" s="454"/>
      <c r="C299" s="458"/>
      <c r="D299" s="458"/>
      <c r="E299" s="473"/>
      <c r="F299" s="456"/>
    </row>
    <row r="300" spans="1:6" s="1" customFormat="1" x14ac:dyDescent="0.2">
      <c r="A300" s="510"/>
      <c r="B300" s="502"/>
      <c r="C300" s="458"/>
      <c r="D300" s="458"/>
      <c r="E300" s="473"/>
      <c r="F300" s="456"/>
    </row>
    <row r="301" spans="1:6" s="1" customFormat="1" x14ac:dyDescent="0.2">
      <c r="A301" s="510"/>
      <c r="B301" s="502"/>
      <c r="C301" s="458"/>
      <c r="D301" s="458"/>
      <c r="E301" s="473"/>
      <c r="F301" s="456"/>
    </row>
    <row r="302" spans="1:6" s="1" customFormat="1" x14ac:dyDescent="0.2">
      <c r="A302" s="510"/>
      <c r="B302" s="502"/>
      <c r="C302" s="458"/>
      <c r="D302" s="458"/>
      <c r="E302" s="473"/>
      <c r="F302" s="456"/>
    </row>
    <row r="303" spans="1:6" s="1" customFormat="1" x14ac:dyDescent="0.2">
      <c r="A303" s="510"/>
      <c r="B303" s="502"/>
      <c r="C303" s="458"/>
      <c r="D303" s="458"/>
      <c r="E303" s="473"/>
      <c r="F303" s="456"/>
    </row>
    <row r="304" spans="1:6" s="1" customFormat="1" x14ac:dyDescent="0.2">
      <c r="A304" s="510"/>
      <c r="B304" s="502"/>
      <c r="C304" s="458"/>
      <c r="D304" s="458"/>
      <c r="E304" s="473"/>
      <c r="F304" s="456"/>
    </row>
    <row r="305" spans="1:6" s="1" customFormat="1" x14ac:dyDescent="0.2">
      <c r="A305" s="510"/>
      <c r="B305" s="502"/>
      <c r="C305" s="458"/>
      <c r="D305" s="458"/>
      <c r="E305" s="473"/>
      <c r="F305" s="456"/>
    </row>
    <row r="306" spans="1:6" s="1" customFormat="1" x14ac:dyDescent="0.2">
      <c r="A306" s="510"/>
      <c r="B306" s="502"/>
      <c r="C306" s="458"/>
      <c r="D306" s="458"/>
      <c r="E306" s="473"/>
      <c r="F306" s="456"/>
    </row>
    <row r="307" spans="1:6" s="1" customFormat="1" ht="13" x14ac:dyDescent="0.2">
      <c r="A307" s="904"/>
      <c r="B307" s="330"/>
      <c r="C307" s="458"/>
      <c r="D307" s="458"/>
      <c r="E307" s="473"/>
      <c r="F307" s="456"/>
    </row>
    <row r="308" spans="1:6" s="1" customFormat="1" ht="13" x14ac:dyDescent="0.2">
      <c r="A308" s="904"/>
      <c r="B308" s="330"/>
      <c r="C308" s="458"/>
      <c r="D308" s="458"/>
      <c r="E308" s="473"/>
      <c r="F308" s="456"/>
    </row>
    <row r="309" spans="1:6" s="1" customFormat="1" x14ac:dyDescent="0.2">
      <c r="A309" s="900"/>
      <c r="B309" s="490"/>
      <c r="C309" s="458"/>
      <c r="D309" s="458"/>
      <c r="E309" s="473"/>
      <c r="F309" s="456"/>
    </row>
    <row r="310" spans="1:6" s="1" customFormat="1" x14ac:dyDescent="0.2">
      <c r="A310" s="900"/>
      <c r="B310" s="490"/>
      <c r="C310" s="458"/>
      <c r="D310" s="458"/>
      <c r="E310" s="473"/>
      <c r="F310" s="456"/>
    </row>
    <row r="311" spans="1:6" s="1" customFormat="1" x14ac:dyDescent="0.2">
      <c r="A311" s="900"/>
      <c r="B311" s="498"/>
      <c r="C311" s="458"/>
      <c r="D311" s="458"/>
      <c r="E311" s="473"/>
      <c r="F311" s="456"/>
    </row>
    <row r="312" spans="1:6" s="1" customFormat="1" ht="13" x14ac:dyDescent="0.2">
      <c r="A312" s="510"/>
      <c r="B312" s="311"/>
      <c r="C312" s="458"/>
      <c r="D312" s="458"/>
      <c r="E312" s="473"/>
      <c r="F312" s="456"/>
    </row>
    <row r="313" spans="1:6" s="1" customFormat="1" x14ac:dyDescent="0.2">
      <c r="A313" s="510"/>
      <c r="B313" s="463"/>
      <c r="C313" s="458"/>
      <c r="D313" s="458"/>
      <c r="E313" s="473"/>
      <c r="F313" s="456"/>
    </row>
    <row r="314" spans="1:6" s="1" customFormat="1" x14ac:dyDescent="0.2">
      <c r="A314" s="510"/>
      <c r="B314" s="463"/>
      <c r="C314" s="458"/>
      <c r="D314" s="458"/>
      <c r="E314" s="473"/>
      <c r="F314" s="456"/>
    </row>
    <row r="315" spans="1:6" s="1" customFormat="1" x14ac:dyDescent="0.2">
      <c r="A315" s="510"/>
      <c r="B315" s="463"/>
      <c r="C315" s="458"/>
      <c r="D315" s="458"/>
      <c r="E315" s="473"/>
      <c r="F315" s="456"/>
    </row>
    <row r="316" spans="1:6" s="1" customFormat="1" x14ac:dyDescent="0.2">
      <c r="A316" s="510"/>
      <c r="B316" s="463"/>
      <c r="C316" s="458"/>
      <c r="D316" s="458"/>
      <c r="E316" s="473"/>
      <c r="F316" s="456"/>
    </row>
    <row r="317" spans="1:6" s="1" customFormat="1" ht="13" x14ac:dyDescent="0.2">
      <c r="A317" s="510"/>
      <c r="B317" s="311"/>
      <c r="C317" s="458"/>
      <c r="D317" s="458"/>
      <c r="E317" s="473"/>
      <c r="F317" s="456"/>
    </row>
    <row r="318" spans="1:6" s="1" customFormat="1" ht="13" x14ac:dyDescent="0.2">
      <c r="A318" s="510"/>
      <c r="B318" s="311"/>
      <c r="C318" s="458"/>
      <c r="D318" s="458"/>
      <c r="E318" s="473"/>
      <c r="F318" s="456"/>
    </row>
    <row r="319" spans="1:6" s="1" customFormat="1" x14ac:dyDescent="0.2">
      <c r="A319" s="510"/>
      <c r="B319" s="463"/>
      <c r="C319" s="458"/>
      <c r="D319" s="458"/>
      <c r="E319" s="473"/>
      <c r="F319" s="456"/>
    </row>
    <row r="320" spans="1:6" s="1" customFormat="1" ht="13" x14ac:dyDescent="0.2">
      <c r="A320" s="510"/>
      <c r="B320" s="311"/>
      <c r="C320" s="458"/>
      <c r="D320" s="458"/>
      <c r="E320" s="473"/>
      <c r="F320" s="456"/>
    </row>
    <row r="321" spans="1:6" s="1" customFormat="1" ht="13" x14ac:dyDescent="0.2">
      <c r="A321" s="510"/>
      <c r="B321" s="311"/>
      <c r="C321" s="458"/>
      <c r="D321" s="458"/>
      <c r="E321" s="473"/>
      <c r="F321" s="456"/>
    </row>
    <row r="322" spans="1:6" s="1" customFormat="1" ht="13" x14ac:dyDescent="0.2">
      <c r="A322" s="510"/>
      <c r="B322" s="311"/>
      <c r="C322" s="458"/>
      <c r="D322" s="458"/>
      <c r="E322" s="473"/>
      <c r="F322" s="456"/>
    </row>
    <row r="323" spans="1:6" s="1" customFormat="1" x14ac:dyDescent="0.2">
      <c r="A323" s="510"/>
      <c r="B323" s="463"/>
      <c r="C323" s="458"/>
      <c r="D323" s="458"/>
      <c r="E323" s="473"/>
      <c r="F323" s="456"/>
    </row>
    <row r="324" spans="1:6" s="1" customFormat="1" x14ac:dyDescent="0.2">
      <c r="A324" s="510"/>
      <c r="B324" s="463"/>
      <c r="C324" s="458"/>
      <c r="D324" s="458"/>
      <c r="E324" s="473"/>
      <c r="F324" s="456"/>
    </row>
    <row r="325" spans="1:6" s="1" customFormat="1" x14ac:dyDescent="0.2">
      <c r="A325" s="510"/>
      <c r="B325" s="463"/>
      <c r="C325" s="454"/>
      <c r="D325" s="458"/>
      <c r="E325" s="473"/>
      <c r="F325" s="456"/>
    </row>
    <row r="326" spans="1:6" s="1" customFormat="1" x14ac:dyDescent="0.25">
      <c r="A326" s="510"/>
      <c r="B326" s="488"/>
      <c r="C326" s="487"/>
      <c r="D326" s="487"/>
      <c r="E326" s="511"/>
      <c r="F326" s="512"/>
    </row>
    <row r="327" spans="1:6" s="1" customFormat="1" ht="13" thickBot="1" x14ac:dyDescent="0.3">
      <c r="A327" s="466"/>
      <c r="B327" s="467"/>
      <c r="C327" s="468"/>
      <c r="D327" s="468" t="s">
        <v>89</v>
      </c>
      <c r="E327" s="469"/>
      <c r="F327" s="470">
        <f>SUM(F277:F326)</f>
        <v>0</v>
      </c>
    </row>
    <row r="328" spans="1:6" x14ac:dyDescent="0.25">
      <c r="F328" s="33"/>
    </row>
    <row r="329" spans="1:6" x14ac:dyDescent="0.25">
      <c r="F329" s="33"/>
    </row>
    <row r="330" spans="1:6" x14ac:dyDescent="0.25">
      <c r="F330" s="33"/>
    </row>
    <row r="331" spans="1:6" x14ac:dyDescent="0.25">
      <c r="F331" s="33"/>
    </row>
    <row r="332" spans="1:6" x14ac:dyDescent="0.25">
      <c r="F332" s="33"/>
    </row>
    <row r="333" spans="1:6" x14ac:dyDescent="0.25">
      <c r="F333" s="33"/>
    </row>
    <row r="334" spans="1:6" x14ac:dyDescent="0.25">
      <c r="F334" s="33"/>
    </row>
    <row r="335" spans="1:6" x14ac:dyDescent="0.25">
      <c r="F335" s="33"/>
    </row>
    <row r="336" spans="1:6" x14ac:dyDescent="0.25">
      <c r="F336" s="33"/>
    </row>
    <row r="337" spans="6:6" x14ac:dyDescent="0.25">
      <c r="F337" s="33"/>
    </row>
    <row r="338" spans="6:6" x14ac:dyDescent="0.25">
      <c r="F338" s="33"/>
    </row>
    <row r="339" spans="6:6" x14ac:dyDescent="0.25">
      <c r="F339" s="33"/>
    </row>
    <row r="340" spans="6:6" x14ac:dyDescent="0.25">
      <c r="F340" s="33"/>
    </row>
    <row r="341" spans="6:6" x14ac:dyDescent="0.25">
      <c r="F341" s="33"/>
    </row>
    <row r="342" spans="6:6" x14ac:dyDescent="0.25">
      <c r="F342" s="33"/>
    </row>
    <row r="343" spans="6:6" x14ac:dyDescent="0.25">
      <c r="F343" s="33"/>
    </row>
    <row r="344" spans="6:6" x14ac:dyDescent="0.25">
      <c r="F344" s="33"/>
    </row>
    <row r="345" spans="6:6" x14ac:dyDescent="0.25">
      <c r="F345" s="33"/>
    </row>
    <row r="346" spans="6:6" x14ac:dyDescent="0.25">
      <c r="F346" s="33"/>
    </row>
    <row r="347" spans="6:6" x14ac:dyDescent="0.25">
      <c r="F347" s="33"/>
    </row>
    <row r="348" spans="6:6" x14ac:dyDescent="0.25">
      <c r="F348" s="33"/>
    </row>
    <row r="349" spans="6:6" x14ac:dyDescent="0.25">
      <c r="F349" s="33"/>
    </row>
    <row r="350" spans="6:6" x14ac:dyDescent="0.25">
      <c r="F350" s="33"/>
    </row>
    <row r="351" spans="6:6" x14ac:dyDescent="0.25">
      <c r="F351" s="33"/>
    </row>
    <row r="352" spans="6:6" x14ac:dyDescent="0.25">
      <c r="F352" s="33"/>
    </row>
    <row r="353" spans="6:6" x14ac:dyDescent="0.25">
      <c r="F353" s="33"/>
    </row>
    <row r="354" spans="6:6" x14ac:dyDescent="0.25">
      <c r="F354" s="33"/>
    </row>
    <row r="355" spans="6:6" x14ac:dyDescent="0.25">
      <c r="F355" s="33"/>
    </row>
    <row r="356" spans="6:6" x14ac:dyDescent="0.25">
      <c r="F356" s="33"/>
    </row>
    <row r="357" spans="6:6" x14ac:dyDescent="0.25">
      <c r="F357" s="33"/>
    </row>
    <row r="358" spans="6:6" x14ac:dyDescent="0.25">
      <c r="F358" s="33"/>
    </row>
    <row r="359" spans="6:6" x14ac:dyDescent="0.25">
      <c r="F359" s="33"/>
    </row>
    <row r="360" spans="6:6" x14ac:dyDescent="0.25">
      <c r="F360" s="33"/>
    </row>
    <row r="361" spans="6:6" x14ac:dyDescent="0.25">
      <c r="F361" s="33"/>
    </row>
    <row r="362" spans="6:6" x14ac:dyDescent="0.25">
      <c r="F362" s="33"/>
    </row>
    <row r="363" spans="6:6" x14ac:dyDescent="0.25">
      <c r="F363" s="33"/>
    </row>
    <row r="364" spans="6:6" x14ac:dyDescent="0.25">
      <c r="F364" s="33"/>
    </row>
    <row r="365" spans="6:6" x14ac:dyDescent="0.25">
      <c r="F365" s="33"/>
    </row>
    <row r="366" spans="6:6" x14ac:dyDescent="0.25">
      <c r="F366" s="33"/>
    </row>
    <row r="367" spans="6:6" x14ac:dyDescent="0.25">
      <c r="F367" s="33"/>
    </row>
    <row r="368" spans="6:6" x14ac:dyDescent="0.25">
      <c r="F368" s="33"/>
    </row>
    <row r="369" spans="6:6" x14ac:dyDescent="0.25">
      <c r="F369" s="33"/>
    </row>
    <row r="370" spans="6:6" x14ac:dyDescent="0.25">
      <c r="F370" s="33"/>
    </row>
    <row r="371" spans="6:6" x14ac:dyDescent="0.25">
      <c r="F371" s="33"/>
    </row>
    <row r="372" spans="6:6" x14ac:dyDescent="0.25">
      <c r="F372" s="33"/>
    </row>
    <row r="373" spans="6:6" x14ac:dyDescent="0.25">
      <c r="F373" s="33"/>
    </row>
    <row r="374" spans="6:6" x14ac:dyDescent="0.25">
      <c r="F374" s="33"/>
    </row>
    <row r="375" spans="6:6" x14ac:dyDescent="0.25">
      <c r="F375" s="33"/>
    </row>
    <row r="376" spans="6:6" x14ac:dyDescent="0.25">
      <c r="F376" s="33"/>
    </row>
    <row r="377" spans="6:6" x14ac:dyDescent="0.25">
      <c r="F377" s="33"/>
    </row>
    <row r="378" spans="6:6" x14ac:dyDescent="0.25">
      <c r="F378" s="33"/>
    </row>
    <row r="379" spans="6:6" x14ac:dyDescent="0.25">
      <c r="F379" s="33"/>
    </row>
    <row r="380" spans="6:6" x14ac:dyDescent="0.25">
      <c r="F380" s="33"/>
    </row>
    <row r="381" spans="6:6" x14ac:dyDescent="0.25">
      <c r="F381" s="33"/>
    </row>
    <row r="382" spans="6:6" x14ac:dyDescent="0.25">
      <c r="F382" s="33"/>
    </row>
    <row r="383" spans="6:6" x14ac:dyDescent="0.25">
      <c r="F383" s="33"/>
    </row>
    <row r="384" spans="6:6" x14ac:dyDescent="0.25">
      <c r="F384" s="33"/>
    </row>
    <row r="385" spans="6:6" x14ac:dyDescent="0.25">
      <c r="F385" s="33"/>
    </row>
    <row r="386" spans="6:6" x14ac:dyDescent="0.25">
      <c r="F386" s="33"/>
    </row>
    <row r="387" spans="6:6" x14ac:dyDescent="0.25">
      <c r="F387" s="33"/>
    </row>
    <row r="388" spans="6:6" x14ac:dyDescent="0.25">
      <c r="F388" s="33"/>
    </row>
    <row r="389" spans="6:6" x14ac:dyDescent="0.25">
      <c r="F389" s="33"/>
    </row>
    <row r="390" spans="6:6" x14ac:dyDescent="0.25">
      <c r="F390" s="33"/>
    </row>
    <row r="391" spans="6:6" x14ac:dyDescent="0.25">
      <c r="F391" s="33"/>
    </row>
    <row r="392" spans="6:6" x14ac:dyDescent="0.25">
      <c r="F392" s="33"/>
    </row>
    <row r="393" spans="6:6" x14ac:dyDescent="0.25">
      <c r="F393" s="33"/>
    </row>
    <row r="394" spans="6:6" x14ac:dyDescent="0.25">
      <c r="F394" s="33"/>
    </row>
    <row r="395" spans="6:6" x14ac:dyDescent="0.25">
      <c r="F395" s="33"/>
    </row>
    <row r="396" spans="6:6" x14ac:dyDescent="0.25">
      <c r="F396" s="33"/>
    </row>
    <row r="397" spans="6:6" x14ac:dyDescent="0.25">
      <c r="F397" s="33"/>
    </row>
    <row r="398" spans="6:6" x14ac:dyDescent="0.25">
      <c r="F398" s="33"/>
    </row>
    <row r="399" spans="6:6" x14ac:dyDescent="0.25">
      <c r="F399" s="33"/>
    </row>
    <row r="400" spans="6:6" x14ac:dyDescent="0.25">
      <c r="F400" s="33"/>
    </row>
    <row r="401" spans="6:6" x14ac:dyDescent="0.25">
      <c r="F401" s="33"/>
    </row>
    <row r="402" spans="6:6" x14ac:dyDescent="0.25">
      <c r="F402" s="33"/>
    </row>
    <row r="403" spans="6:6" x14ac:dyDescent="0.25">
      <c r="F403" s="33"/>
    </row>
    <row r="404" spans="6:6" x14ac:dyDescent="0.25">
      <c r="F404" s="33"/>
    </row>
    <row r="405" spans="6:6" x14ac:dyDescent="0.25">
      <c r="F405" s="33"/>
    </row>
    <row r="406" spans="6:6" x14ac:dyDescent="0.25">
      <c r="F406" s="33"/>
    </row>
    <row r="407" spans="6:6" x14ac:dyDescent="0.25">
      <c r="F407" s="33"/>
    </row>
    <row r="408" spans="6:6" x14ac:dyDescent="0.25">
      <c r="F408" s="33"/>
    </row>
    <row r="409" spans="6:6" x14ac:dyDescent="0.25">
      <c r="F409" s="33"/>
    </row>
    <row r="410" spans="6:6" x14ac:dyDescent="0.25">
      <c r="F410" s="33"/>
    </row>
    <row r="411" spans="6:6" x14ac:dyDescent="0.25">
      <c r="F411" s="33"/>
    </row>
    <row r="412" spans="6:6" x14ac:dyDescent="0.25">
      <c r="F412" s="33"/>
    </row>
    <row r="413" spans="6:6" x14ac:dyDescent="0.25">
      <c r="F413" s="33"/>
    </row>
    <row r="414" spans="6:6" x14ac:dyDescent="0.25">
      <c r="F414" s="33"/>
    </row>
    <row r="415" spans="6:6" x14ac:dyDescent="0.25">
      <c r="F415" s="33"/>
    </row>
    <row r="416" spans="6:6" x14ac:dyDescent="0.25">
      <c r="F416" s="33"/>
    </row>
    <row r="417" spans="6:6" x14ac:dyDescent="0.25">
      <c r="F417" s="33"/>
    </row>
    <row r="418" spans="6:6" x14ac:dyDescent="0.25">
      <c r="F418" s="33"/>
    </row>
    <row r="419" spans="6:6" x14ac:dyDescent="0.25">
      <c r="F419" s="33"/>
    </row>
    <row r="420" spans="6:6" x14ac:dyDescent="0.25">
      <c r="F420" s="33"/>
    </row>
    <row r="421" spans="6:6" x14ac:dyDescent="0.25">
      <c r="F421" s="33"/>
    </row>
    <row r="422" spans="6:6" x14ac:dyDescent="0.25">
      <c r="F422" s="33"/>
    </row>
    <row r="423" spans="6:6" x14ac:dyDescent="0.25">
      <c r="F423" s="33"/>
    </row>
    <row r="424" spans="6:6" x14ac:dyDescent="0.25">
      <c r="F424" s="33"/>
    </row>
    <row r="425" spans="6:6" x14ac:dyDescent="0.25">
      <c r="F425" s="33"/>
    </row>
    <row r="426" spans="6:6" x14ac:dyDescent="0.25">
      <c r="F426" s="33"/>
    </row>
    <row r="427" spans="6:6" x14ac:dyDescent="0.25">
      <c r="F427" s="33"/>
    </row>
    <row r="428" spans="6:6" x14ac:dyDescent="0.25">
      <c r="F428" s="33"/>
    </row>
    <row r="429" spans="6:6" x14ac:dyDescent="0.25">
      <c r="F429" s="33"/>
    </row>
    <row r="430" spans="6:6" x14ac:dyDescent="0.25">
      <c r="F430" s="33"/>
    </row>
    <row r="431" spans="6:6" x14ac:dyDescent="0.25">
      <c r="F431" s="33"/>
    </row>
    <row r="432" spans="6:6" x14ac:dyDescent="0.25">
      <c r="F432" s="33"/>
    </row>
    <row r="433" spans="6:6" x14ac:dyDescent="0.25">
      <c r="F433" s="33"/>
    </row>
    <row r="434" spans="6:6" x14ac:dyDescent="0.25">
      <c r="F434" s="33"/>
    </row>
    <row r="435" spans="6:6" x14ac:dyDescent="0.25">
      <c r="F435" s="33"/>
    </row>
    <row r="436" spans="6:6" x14ac:dyDescent="0.25">
      <c r="F436" s="33"/>
    </row>
    <row r="437" spans="6:6" x14ac:dyDescent="0.25">
      <c r="F437" s="33"/>
    </row>
    <row r="438" spans="6:6" x14ac:dyDescent="0.25">
      <c r="F438" s="33"/>
    </row>
    <row r="439" spans="6:6" x14ac:dyDescent="0.25">
      <c r="F439" s="33"/>
    </row>
    <row r="440" spans="6:6" x14ac:dyDescent="0.25">
      <c r="F440" s="33"/>
    </row>
    <row r="441" spans="6:6" x14ac:dyDescent="0.25">
      <c r="F441" s="33"/>
    </row>
    <row r="442" spans="6:6" x14ac:dyDescent="0.25">
      <c r="F442" s="33"/>
    </row>
    <row r="443" spans="6:6" x14ac:dyDescent="0.25">
      <c r="F443" s="33"/>
    </row>
    <row r="444" spans="6:6" x14ac:dyDescent="0.25">
      <c r="F444" s="33"/>
    </row>
    <row r="445" spans="6:6" x14ac:dyDescent="0.25">
      <c r="F445" s="33"/>
    </row>
    <row r="446" spans="6:6" x14ac:dyDescent="0.25">
      <c r="F446" s="33"/>
    </row>
    <row r="447" spans="6:6" x14ac:dyDescent="0.25">
      <c r="F447" s="33"/>
    </row>
    <row r="448" spans="6:6" x14ac:dyDescent="0.25">
      <c r="F448" s="33"/>
    </row>
    <row r="449" spans="6:6" x14ac:dyDescent="0.25">
      <c r="F449" s="33"/>
    </row>
    <row r="450" spans="6:6" x14ac:dyDescent="0.25">
      <c r="F450" s="33"/>
    </row>
    <row r="451" spans="6:6" x14ac:dyDescent="0.25">
      <c r="F451" s="33"/>
    </row>
    <row r="452" spans="6:6" x14ac:dyDescent="0.25">
      <c r="F452" s="33"/>
    </row>
    <row r="453" spans="6:6" x14ac:dyDescent="0.25">
      <c r="F453" s="33"/>
    </row>
    <row r="454" spans="6:6" x14ac:dyDescent="0.25">
      <c r="F454" s="33"/>
    </row>
    <row r="455" spans="6:6" x14ac:dyDescent="0.25">
      <c r="F455" s="33"/>
    </row>
    <row r="456" spans="6:6" x14ac:dyDescent="0.25">
      <c r="F456" s="33"/>
    </row>
    <row r="457" spans="6:6" x14ac:dyDescent="0.25">
      <c r="F457" s="33"/>
    </row>
    <row r="458" spans="6:6" x14ac:dyDescent="0.25">
      <c r="F458" s="33"/>
    </row>
    <row r="459" spans="6:6" x14ac:dyDescent="0.25">
      <c r="F459" s="33"/>
    </row>
    <row r="460" spans="6:6" x14ac:dyDescent="0.25">
      <c r="F460" s="33"/>
    </row>
    <row r="461" spans="6:6" x14ac:dyDescent="0.25">
      <c r="F461" s="33"/>
    </row>
    <row r="462" spans="6:6" x14ac:dyDescent="0.25">
      <c r="F462" s="33"/>
    </row>
    <row r="463" spans="6:6" x14ac:dyDescent="0.25">
      <c r="F463" s="33"/>
    </row>
    <row r="464" spans="6:6" x14ac:dyDescent="0.25">
      <c r="F464" s="33"/>
    </row>
    <row r="465" spans="6:6" x14ac:dyDescent="0.25">
      <c r="F465" s="33"/>
    </row>
    <row r="466" spans="6:6" x14ac:dyDescent="0.25">
      <c r="F466" s="33"/>
    </row>
    <row r="467" spans="6:6" x14ac:dyDescent="0.25">
      <c r="F467" s="33"/>
    </row>
    <row r="468" spans="6:6" x14ac:dyDescent="0.25">
      <c r="F468" s="33"/>
    </row>
    <row r="469" spans="6:6" x14ac:dyDescent="0.25">
      <c r="F469" s="33"/>
    </row>
    <row r="470" spans="6:6" x14ac:dyDescent="0.25">
      <c r="F470" s="33"/>
    </row>
    <row r="471" spans="6:6" x14ac:dyDescent="0.25">
      <c r="F471" s="33"/>
    </row>
    <row r="472" spans="6:6" x14ac:dyDescent="0.25">
      <c r="F472" s="33"/>
    </row>
    <row r="473" spans="6:6" x14ac:dyDescent="0.25">
      <c r="F473" s="33"/>
    </row>
    <row r="474" spans="6:6" x14ac:dyDescent="0.25">
      <c r="F474" s="33"/>
    </row>
    <row r="475" spans="6:6" x14ac:dyDescent="0.25">
      <c r="F475" s="33"/>
    </row>
    <row r="476" spans="6:6" x14ac:dyDescent="0.25">
      <c r="F476" s="33"/>
    </row>
    <row r="477" spans="6:6" x14ac:dyDescent="0.25">
      <c r="F477" s="33"/>
    </row>
    <row r="478" spans="6:6" x14ac:dyDescent="0.25">
      <c r="F478" s="33"/>
    </row>
    <row r="479" spans="6:6" x14ac:dyDescent="0.25">
      <c r="F479" s="33"/>
    </row>
    <row r="480" spans="6:6" x14ac:dyDescent="0.25">
      <c r="F480" s="33"/>
    </row>
    <row r="481" spans="6:6" x14ac:dyDescent="0.25">
      <c r="F481" s="33"/>
    </row>
    <row r="482" spans="6:6" x14ac:dyDescent="0.25">
      <c r="F482" s="33"/>
    </row>
    <row r="483" spans="6:6" x14ac:dyDescent="0.25">
      <c r="F483" s="33"/>
    </row>
    <row r="484" spans="6:6" x14ac:dyDescent="0.25">
      <c r="F484" s="33"/>
    </row>
    <row r="485" spans="6:6" x14ac:dyDescent="0.25">
      <c r="F485" s="33"/>
    </row>
    <row r="486" spans="6:6" x14ac:dyDescent="0.25">
      <c r="F486" s="33"/>
    </row>
    <row r="487" spans="6:6" x14ac:dyDescent="0.25">
      <c r="F487" s="33"/>
    </row>
    <row r="488" spans="6:6" x14ac:dyDescent="0.25">
      <c r="F488" s="33"/>
    </row>
    <row r="489" spans="6:6" x14ac:dyDescent="0.25">
      <c r="F489" s="33"/>
    </row>
    <row r="490" spans="6:6" x14ac:dyDescent="0.25">
      <c r="F490" s="33"/>
    </row>
    <row r="491" spans="6:6" x14ac:dyDescent="0.25">
      <c r="F491" s="33"/>
    </row>
    <row r="492" spans="6:6" x14ac:dyDescent="0.25">
      <c r="F492" s="33"/>
    </row>
    <row r="493" spans="6:6" x14ac:dyDescent="0.25">
      <c r="F493" s="33"/>
    </row>
    <row r="494" spans="6:6" x14ac:dyDescent="0.25">
      <c r="F494" s="33"/>
    </row>
    <row r="495" spans="6:6" x14ac:dyDescent="0.25">
      <c r="F495" s="33"/>
    </row>
    <row r="496" spans="6:6" x14ac:dyDescent="0.25">
      <c r="F496" s="33"/>
    </row>
    <row r="497" spans="6:6" x14ac:dyDescent="0.25">
      <c r="F497" s="33"/>
    </row>
    <row r="498" spans="6:6" x14ac:dyDescent="0.25">
      <c r="F498" s="33"/>
    </row>
    <row r="499" spans="6:6" x14ac:dyDescent="0.25">
      <c r="F499" s="33"/>
    </row>
    <row r="500" spans="6:6" x14ac:dyDescent="0.25">
      <c r="F500" s="33"/>
    </row>
    <row r="501" spans="6:6" x14ac:dyDescent="0.25">
      <c r="F501" s="33"/>
    </row>
    <row r="502" spans="6:6" x14ac:dyDescent="0.25">
      <c r="F502" s="33"/>
    </row>
    <row r="503" spans="6:6" x14ac:dyDescent="0.25">
      <c r="F503" s="33"/>
    </row>
    <row r="504" spans="6:6" x14ac:dyDescent="0.25">
      <c r="F504" s="33"/>
    </row>
    <row r="505" spans="6:6" x14ac:dyDescent="0.25">
      <c r="F505" s="33"/>
    </row>
    <row r="506" spans="6:6" x14ac:dyDescent="0.25">
      <c r="F506" s="33"/>
    </row>
    <row r="507" spans="6:6" x14ac:dyDescent="0.25">
      <c r="F507" s="33"/>
    </row>
    <row r="508" spans="6:6" x14ac:dyDescent="0.25">
      <c r="F508" s="33"/>
    </row>
    <row r="509" spans="6:6" x14ac:dyDescent="0.25">
      <c r="F509" s="33"/>
    </row>
    <row r="510" spans="6:6" x14ac:dyDescent="0.25">
      <c r="F510" s="33"/>
    </row>
    <row r="511" spans="6:6" x14ac:dyDescent="0.25">
      <c r="F511" s="33"/>
    </row>
    <row r="512" spans="6:6" x14ac:dyDescent="0.25">
      <c r="F512" s="33"/>
    </row>
    <row r="513" spans="6:6" x14ac:dyDescent="0.25">
      <c r="F513" s="33"/>
    </row>
    <row r="514" spans="6:6" x14ac:dyDescent="0.25">
      <c r="F514" s="33"/>
    </row>
    <row r="515" spans="6:6" x14ac:dyDescent="0.25">
      <c r="F515" s="33"/>
    </row>
    <row r="516" spans="6:6" x14ac:dyDescent="0.25">
      <c r="F516" s="33"/>
    </row>
    <row r="517" spans="6:6" x14ac:dyDescent="0.25">
      <c r="F517" s="33"/>
    </row>
    <row r="518" spans="6:6" x14ac:dyDescent="0.25">
      <c r="F518" s="33"/>
    </row>
    <row r="519" spans="6:6" x14ac:dyDescent="0.25">
      <c r="F519" s="33"/>
    </row>
    <row r="520" spans="6:6" x14ac:dyDescent="0.25">
      <c r="F520" s="33"/>
    </row>
    <row r="521" spans="6:6" x14ac:dyDescent="0.25">
      <c r="F521" s="33"/>
    </row>
    <row r="522" spans="6:6" x14ac:dyDescent="0.25">
      <c r="F522" s="33"/>
    </row>
    <row r="523" spans="6:6" x14ac:dyDescent="0.25">
      <c r="F523" s="33"/>
    </row>
    <row r="524" spans="6:6" x14ac:dyDescent="0.25">
      <c r="F524" s="33"/>
    </row>
    <row r="525" spans="6:6" x14ac:dyDescent="0.25">
      <c r="F525" s="33"/>
    </row>
    <row r="526" spans="6:6" x14ac:dyDescent="0.25">
      <c r="F526" s="33"/>
    </row>
    <row r="527" spans="6:6" x14ac:dyDescent="0.25">
      <c r="F527" s="33"/>
    </row>
    <row r="528" spans="6:6" x14ac:dyDescent="0.25">
      <c r="F528" s="33"/>
    </row>
    <row r="529" spans="6:6" x14ac:dyDescent="0.25">
      <c r="F529" s="33"/>
    </row>
    <row r="530" spans="6:6" x14ac:dyDescent="0.25">
      <c r="F530" s="33"/>
    </row>
    <row r="531" spans="6:6" x14ac:dyDescent="0.25">
      <c r="F531" s="33"/>
    </row>
    <row r="532" spans="6:6" x14ac:dyDescent="0.25">
      <c r="F532" s="33"/>
    </row>
    <row r="533" spans="6:6" x14ac:dyDescent="0.25">
      <c r="F533" s="33"/>
    </row>
    <row r="534" spans="6:6" x14ac:dyDescent="0.25">
      <c r="F534" s="33"/>
    </row>
    <row r="535" spans="6:6" x14ac:dyDescent="0.25">
      <c r="F535" s="33"/>
    </row>
    <row r="536" spans="6:6" x14ac:dyDescent="0.25">
      <c r="F536" s="33"/>
    </row>
    <row r="537" spans="6:6" x14ac:dyDescent="0.25">
      <c r="F537" s="33"/>
    </row>
    <row r="538" spans="6:6" x14ac:dyDescent="0.25">
      <c r="F538" s="33"/>
    </row>
    <row r="539" spans="6:6" x14ac:dyDescent="0.25">
      <c r="F539" s="33"/>
    </row>
    <row r="540" spans="6:6" x14ac:dyDescent="0.25">
      <c r="F540" s="33"/>
    </row>
    <row r="541" spans="6:6" x14ac:dyDescent="0.25">
      <c r="F541" s="33"/>
    </row>
    <row r="542" spans="6:6" x14ac:dyDescent="0.25">
      <c r="F542" s="33"/>
    </row>
    <row r="543" spans="6:6" x14ac:dyDescent="0.25">
      <c r="F543" s="33"/>
    </row>
    <row r="544" spans="6:6" x14ac:dyDescent="0.25">
      <c r="F544" s="33"/>
    </row>
    <row r="545" spans="6:6" x14ac:dyDescent="0.25">
      <c r="F545" s="33"/>
    </row>
    <row r="546" spans="6:6" x14ac:dyDescent="0.25">
      <c r="F546" s="33"/>
    </row>
    <row r="547" spans="6:6" x14ac:dyDescent="0.25">
      <c r="F547" s="33"/>
    </row>
    <row r="548" spans="6:6" x14ac:dyDescent="0.25">
      <c r="F548" s="33"/>
    </row>
    <row r="549" spans="6:6" x14ac:dyDescent="0.25">
      <c r="F549" s="33"/>
    </row>
    <row r="550" spans="6:6" x14ac:dyDescent="0.25">
      <c r="F550" s="33"/>
    </row>
    <row r="551" spans="6:6" x14ac:dyDescent="0.25">
      <c r="F551" s="33"/>
    </row>
    <row r="552" spans="6:6" x14ac:dyDescent="0.25">
      <c r="F552" s="33"/>
    </row>
    <row r="553" spans="6:6" x14ac:dyDescent="0.25">
      <c r="F553" s="33"/>
    </row>
    <row r="554" spans="6:6" x14ac:dyDescent="0.25">
      <c r="F554" s="33"/>
    </row>
    <row r="555" spans="6:6" x14ac:dyDescent="0.25">
      <c r="F555" s="33"/>
    </row>
    <row r="556" spans="6:6" x14ac:dyDescent="0.25">
      <c r="F556" s="33"/>
    </row>
    <row r="557" spans="6:6" x14ac:dyDescent="0.25">
      <c r="F557" s="33"/>
    </row>
    <row r="558" spans="6:6" x14ac:dyDescent="0.25">
      <c r="F558" s="33"/>
    </row>
  </sheetData>
  <mergeCells count="2">
    <mergeCell ref="A1:F1"/>
    <mergeCell ref="A2:F2"/>
  </mergeCells>
  <pageMargins left="0.70866141732283472" right="0.70866141732283472" top="0.74803149606299213" bottom="0.74803149606299213" header="0.31496062992125984" footer="0.31496062992125984"/>
  <pageSetup scale="77" orientation="portrait" useFirstPageNumber="1" r:id="rId1"/>
  <rowBreaks count="6" manualBreakCount="6">
    <brk id="51" max="16383" man="1"/>
    <brk id="99" max="16383" man="1"/>
    <brk id="141" max="16383" man="1"/>
    <brk id="184" max="16383" man="1"/>
    <brk id="231" max="16383" man="1"/>
    <brk id="270" max="16383" man="1"/>
  </rowBreaks>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3"/>
  <sheetViews>
    <sheetView view="pageBreakPreview" topLeftCell="A244" zoomScaleNormal="100" zoomScaleSheetLayoutView="100" workbookViewId="0">
      <selection activeCell="E192" sqref="E192:E215"/>
    </sheetView>
  </sheetViews>
  <sheetFormatPr defaultRowHeight="12.5" x14ac:dyDescent="0.25"/>
  <cols>
    <col min="1" max="1" width="8.08984375" style="42" customWidth="1"/>
    <col min="2" max="2" width="32" style="34" customWidth="1"/>
    <col min="3" max="3" width="6.453125" style="34" customWidth="1"/>
    <col min="4" max="4" width="11.453125" style="34" customWidth="1"/>
    <col min="5" max="5" width="11.90625" style="45" customWidth="1"/>
    <col min="6" max="6" width="18.36328125" style="39" customWidth="1"/>
    <col min="8" max="8" width="12.90625" style="878" bestFit="1" customWidth="1"/>
    <col min="9" max="9" width="15" style="878" customWidth="1"/>
    <col min="11" max="11" width="10.36328125" bestFit="1" customWidth="1"/>
    <col min="16" max="16" width="10.36328125" bestFit="1" customWidth="1"/>
  </cols>
  <sheetData>
    <row r="1" spans="1:6" x14ac:dyDescent="0.25">
      <c r="A1" s="1144" t="s">
        <v>289</v>
      </c>
      <c r="B1" s="1145"/>
      <c r="C1" s="1145"/>
      <c r="D1" s="1145"/>
      <c r="E1" s="1145"/>
      <c r="F1" s="1145"/>
    </row>
    <row r="2" spans="1:6" x14ac:dyDescent="0.25">
      <c r="A2" s="1144" t="s">
        <v>972</v>
      </c>
      <c r="B2" s="1145"/>
      <c r="C2" s="1145"/>
      <c r="D2" s="1145"/>
      <c r="E2" s="1145"/>
      <c r="F2" s="1145"/>
    </row>
    <row r="3" spans="1:6" ht="13" x14ac:dyDescent="0.3">
      <c r="A3" s="15" t="s">
        <v>1726</v>
      </c>
      <c r="B3" s="445"/>
      <c r="C3" s="448"/>
      <c r="D3" s="448"/>
      <c r="E3" s="445"/>
      <c r="F3" s="540"/>
    </row>
    <row r="4" spans="1:6" ht="13" x14ac:dyDescent="0.3">
      <c r="A4" s="15"/>
      <c r="B4" s="445"/>
      <c r="C4" s="448"/>
      <c r="D4" s="448"/>
      <c r="E4" s="445"/>
      <c r="F4" s="540"/>
    </row>
    <row r="5" spans="1:6" ht="13" x14ac:dyDescent="0.3">
      <c r="A5" s="15" t="s">
        <v>1727</v>
      </c>
      <c r="B5" s="445"/>
      <c r="C5" s="448"/>
      <c r="D5" s="448"/>
      <c r="E5" s="445"/>
      <c r="F5" s="540"/>
    </row>
    <row r="6" spans="1:6" ht="13.5" thickBot="1" x14ac:dyDescent="0.35">
      <c r="A6" s="15"/>
      <c r="B6" s="445"/>
      <c r="C6" s="448"/>
      <c r="D6" s="448"/>
      <c r="E6" s="445"/>
      <c r="F6" s="540"/>
    </row>
    <row r="7" spans="1:6" ht="26.5" thickBot="1" x14ac:dyDescent="0.3">
      <c r="A7" s="800" t="s">
        <v>72</v>
      </c>
      <c r="B7" s="801" t="s">
        <v>73</v>
      </c>
      <c r="C7" s="801" t="s">
        <v>74</v>
      </c>
      <c r="D7" s="801" t="s">
        <v>75</v>
      </c>
      <c r="E7" s="821" t="s">
        <v>1442</v>
      </c>
      <c r="F7" s="822" t="s">
        <v>1443</v>
      </c>
    </row>
    <row r="8" spans="1:6" x14ac:dyDescent="0.25">
      <c r="A8" s="486"/>
      <c r="B8" s="457"/>
      <c r="C8" s="487"/>
      <c r="D8" s="487"/>
      <c r="E8" s="488"/>
      <c r="F8" s="535"/>
    </row>
    <row r="9" spans="1:6" x14ac:dyDescent="0.25">
      <c r="A9" s="486"/>
      <c r="B9" s="457"/>
      <c r="C9" s="487"/>
      <c r="D9" s="487"/>
      <c r="E9" s="488"/>
      <c r="F9" s="535"/>
    </row>
    <row r="10" spans="1:6" x14ac:dyDescent="0.25">
      <c r="A10" s="486"/>
      <c r="B10" s="457"/>
      <c r="C10" s="487"/>
      <c r="D10" s="487"/>
      <c r="E10" s="488"/>
      <c r="F10" s="535"/>
    </row>
    <row r="11" spans="1:6" x14ac:dyDescent="0.25">
      <c r="A11" s="486"/>
      <c r="B11" s="457"/>
      <c r="C11" s="487"/>
      <c r="D11" s="487"/>
      <c r="E11" s="488"/>
      <c r="F11" s="535"/>
    </row>
    <row r="12" spans="1:6" ht="26" x14ac:dyDescent="0.25">
      <c r="A12" s="486"/>
      <c r="B12" s="295" t="s">
        <v>112</v>
      </c>
      <c r="C12" s="487"/>
      <c r="D12" s="487"/>
      <c r="E12" s="488"/>
      <c r="F12" s="535"/>
    </row>
    <row r="13" spans="1:6" x14ac:dyDescent="0.25">
      <c r="A13" s="486"/>
      <c r="B13" s="488"/>
      <c r="C13" s="487"/>
      <c r="D13" s="487"/>
      <c r="E13" s="488"/>
      <c r="F13" s="535"/>
    </row>
    <row r="14" spans="1:6" ht="13" x14ac:dyDescent="0.3">
      <c r="A14" s="486"/>
      <c r="B14" s="359" t="s">
        <v>84</v>
      </c>
      <c r="C14" s="487"/>
      <c r="D14" s="487"/>
      <c r="E14" s="533"/>
      <c r="F14" s="535"/>
    </row>
    <row r="15" spans="1:6" ht="13" x14ac:dyDescent="0.3">
      <c r="A15" s="486"/>
      <c r="B15" s="359"/>
      <c r="C15" s="487"/>
      <c r="D15" s="487"/>
      <c r="E15" s="533"/>
      <c r="F15" s="535"/>
    </row>
    <row r="16" spans="1:6" x14ac:dyDescent="0.25">
      <c r="A16" s="486" t="s">
        <v>69</v>
      </c>
      <c r="B16" s="488" t="s">
        <v>84</v>
      </c>
      <c r="C16" s="487" t="s">
        <v>141</v>
      </c>
      <c r="D16" s="534">
        <f>4088*0.8/10000</f>
        <v>0.32704</v>
      </c>
      <c r="E16" s="533"/>
      <c r="F16" s="535">
        <f t="shared" ref="F16:F22" si="0">D16*E16</f>
        <v>0</v>
      </c>
    </row>
    <row r="17" spans="1:6" x14ac:dyDescent="0.25">
      <c r="A17" s="486"/>
      <c r="B17" s="488"/>
      <c r="C17" s="487"/>
      <c r="D17" s="534"/>
      <c r="E17" s="533"/>
      <c r="F17" s="535"/>
    </row>
    <row r="18" spans="1:6" ht="13" x14ac:dyDescent="0.3">
      <c r="A18" s="486"/>
      <c r="B18" s="359" t="s">
        <v>93</v>
      </c>
      <c r="C18" s="487"/>
      <c r="D18" s="487"/>
      <c r="E18" s="533"/>
      <c r="F18" s="535">
        <f t="shared" si="0"/>
        <v>0</v>
      </c>
    </row>
    <row r="19" spans="1:6" x14ac:dyDescent="0.25">
      <c r="A19" s="486"/>
      <c r="B19" s="488"/>
      <c r="C19" s="487"/>
      <c r="D19" s="487"/>
      <c r="E19" s="533"/>
      <c r="F19" s="535">
        <f t="shared" si="0"/>
        <v>0</v>
      </c>
    </row>
    <row r="20" spans="1:6" ht="50" x14ac:dyDescent="0.25">
      <c r="A20" s="486"/>
      <c r="B20" s="457" t="s">
        <v>211</v>
      </c>
      <c r="C20" s="487"/>
      <c r="D20" s="487"/>
      <c r="E20" s="533"/>
      <c r="F20" s="535">
        <f t="shared" si="0"/>
        <v>0</v>
      </c>
    </row>
    <row r="21" spans="1:6" x14ac:dyDescent="0.25">
      <c r="A21" s="486"/>
      <c r="B21" s="488"/>
      <c r="C21" s="487"/>
      <c r="D21" s="487"/>
      <c r="E21" s="533"/>
      <c r="F21" s="535">
        <f t="shared" si="0"/>
        <v>0</v>
      </c>
    </row>
    <row r="22" spans="1:6" x14ac:dyDescent="0.25">
      <c r="A22" s="486" t="s">
        <v>94</v>
      </c>
      <c r="B22" s="488" t="s">
        <v>95</v>
      </c>
      <c r="C22" s="487" t="s">
        <v>294</v>
      </c>
      <c r="D22" s="464">
        <v>3</v>
      </c>
      <c r="E22" s="533"/>
      <c r="F22" s="535">
        <f t="shared" si="0"/>
        <v>0</v>
      </c>
    </row>
    <row r="23" spans="1:6" x14ac:dyDescent="0.25">
      <c r="A23" s="486"/>
      <c r="B23" s="488"/>
      <c r="C23" s="487"/>
      <c r="D23" s="464"/>
      <c r="E23" s="533"/>
      <c r="F23" s="535"/>
    </row>
    <row r="24" spans="1:6" x14ac:dyDescent="0.25">
      <c r="A24" s="486"/>
      <c r="B24" s="354" t="s">
        <v>96</v>
      </c>
      <c r="C24" s="487"/>
      <c r="D24" s="464"/>
      <c r="E24" s="533"/>
      <c r="F24" s="535"/>
    </row>
    <row r="25" spans="1:6" x14ac:dyDescent="0.25">
      <c r="A25" s="486"/>
      <c r="B25" s="488"/>
      <c r="C25" s="487"/>
      <c r="D25" s="464"/>
      <c r="E25" s="533"/>
      <c r="F25" s="535"/>
    </row>
    <row r="26" spans="1:6" ht="50" x14ac:dyDescent="0.25">
      <c r="A26" s="486"/>
      <c r="B26" s="339" t="s">
        <v>212</v>
      </c>
      <c r="C26" s="487"/>
      <c r="D26" s="464"/>
      <c r="E26" s="533"/>
      <c r="F26" s="535"/>
    </row>
    <row r="27" spans="1:6" x14ac:dyDescent="0.25">
      <c r="A27" s="486"/>
      <c r="B27" s="488"/>
      <c r="C27" s="487"/>
      <c r="D27" s="464"/>
      <c r="E27" s="533"/>
      <c r="F27" s="535"/>
    </row>
    <row r="28" spans="1:6" x14ac:dyDescent="0.25">
      <c r="A28" s="486" t="s">
        <v>97</v>
      </c>
      <c r="B28" s="488" t="s">
        <v>98</v>
      </c>
      <c r="C28" s="487" t="s">
        <v>294</v>
      </c>
      <c r="D28" s="464">
        <v>5</v>
      </c>
      <c r="E28" s="533"/>
      <c r="F28" s="535">
        <f>D28*E28</f>
        <v>0</v>
      </c>
    </row>
    <row r="29" spans="1:6" x14ac:dyDescent="0.25">
      <c r="A29" s="486" t="s">
        <v>99</v>
      </c>
      <c r="B29" s="488" t="s">
        <v>100</v>
      </c>
      <c r="C29" s="487" t="s">
        <v>294</v>
      </c>
      <c r="D29" s="464">
        <v>5</v>
      </c>
      <c r="E29" s="533"/>
      <c r="F29" s="535">
        <f>D29*E29</f>
        <v>0</v>
      </c>
    </row>
    <row r="30" spans="1:6" x14ac:dyDescent="0.25">
      <c r="A30" s="486"/>
      <c r="B30" s="488"/>
      <c r="C30" s="487"/>
      <c r="D30" s="464"/>
      <c r="E30" s="533"/>
      <c r="F30" s="535"/>
    </row>
    <row r="31" spans="1:6" ht="13" x14ac:dyDescent="0.3">
      <c r="A31" s="486"/>
      <c r="B31" s="360" t="s">
        <v>213</v>
      </c>
      <c r="C31" s="487"/>
      <c r="D31" s="464"/>
      <c r="E31" s="533"/>
      <c r="F31" s="535"/>
    </row>
    <row r="32" spans="1:6" x14ac:dyDescent="0.25">
      <c r="A32" s="486"/>
      <c r="B32" s="488"/>
      <c r="C32" s="487"/>
      <c r="D32" s="464"/>
      <c r="E32" s="533"/>
      <c r="F32" s="535"/>
    </row>
    <row r="33" spans="1:6" ht="25" x14ac:dyDescent="0.25">
      <c r="A33" s="486"/>
      <c r="B33" s="339" t="s">
        <v>254</v>
      </c>
      <c r="C33" s="487"/>
      <c r="D33" s="464"/>
      <c r="E33" s="533"/>
      <c r="F33" s="535"/>
    </row>
    <row r="34" spans="1:6" x14ac:dyDescent="0.25">
      <c r="A34" s="486"/>
      <c r="B34" s="488"/>
      <c r="C34" s="487"/>
      <c r="D34" s="464"/>
      <c r="E34" s="533"/>
      <c r="F34" s="535"/>
    </row>
    <row r="35" spans="1:6" x14ac:dyDescent="0.25">
      <c r="A35" s="486" t="s">
        <v>214</v>
      </c>
      <c r="B35" s="457" t="s">
        <v>215</v>
      </c>
      <c r="C35" s="487" t="s">
        <v>66</v>
      </c>
      <c r="D35" s="464">
        <v>56</v>
      </c>
      <c r="E35" s="533"/>
      <c r="F35" s="535">
        <f>D35*E35</f>
        <v>0</v>
      </c>
    </row>
    <row r="36" spans="1:6" x14ac:dyDescent="0.25">
      <c r="A36" s="486"/>
      <c r="B36" s="488"/>
      <c r="C36" s="487"/>
      <c r="D36" s="464"/>
      <c r="E36" s="533"/>
      <c r="F36" s="535"/>
    </row>
    <row r="37" spans="1:6" ht="13" x14ac:dyDescent="0.3">
      <c r="A37" s="486"/>
      <c r="B37" s="360" t="s">
        <v>85</v>
      </c>
      <c r="C37" s="458"/>
      <c r="D37" s="464"/>
      <c r="E37" s="533"/>
      <c r="F37" s="535"/>
    </row>
    <row r="38" spans="1:6" ht="13" x14ac:dyDescent="0.3">
      <c r="A38" s="486"/>
      <c r="B38" s="360" t="s">
        <v>260</v>
      </c>
      <c r="C38" s="487"/>
      <c r="D38" s="464"/>
      <c r="E38" s="533"/>
      <c r="F38" s="535"/>
    </row>
    <row r="39" spans="1:6" x14ac:dyDescent="0.25">
      <c r="A39" s="486"/>
      <c r="B39" s="339"/>
      <c r="C39" s="487"/>
      <c r="D39" s="464"/>
      <c r="E39" s="533"/>
      <c r="F39" s="535"/>
    </row>
    <row r="40" spans="1:6" ht="50" x14ac:dyDescent="0.25">
      <c r="A40" s="486"/>
      <c r="B40" s="339" t="s">
        <v>1633</v>
      </c>
      <c r="C40" s="487"/>
      <c r="D40" s="464"/>
      <c r="E40" s="533"/>
      <c r="F40" s="535"/>
    </row>
    <row r="41" spans="1:6" x14ac:dyDescent="0.25">
      <c r="A41" s="486"/>
      <c r="B41" s="339"/>
      <c r="C41" s="487"/>
      <c r="D41" s="464"/>
      <c r="E41" s="533"/>
      <c r="F41" s="535"/>
    </row>
    <row r="42" spans="1:6" x14ac:dyDescent="0.25">
      <c r="A42" s="486" t="s">
        <v>734</v>
      </c>
      <c r="B42" s="457" t="s">
        <v>82</v>
      </c>
      <c r="C42" s="487" t="s">
        <v>66</v>
      </c>
      <c r="D42" s="464">
        <v>1400</v>
      </c>
      <c r="E42" s="533"/>
      <c r="F42" s="535">
        <f>D42*E42</f>
        <v>0</v>
      </c>
    </row>
    <row r="43" spans="1:6" x14ac:dyDescent="0.25">
      <c r="A43" s="486"/>
      <c r="B43" s="339"/>
      <c r="C43" s="458"/>
      <c r="D43" s="464"/>
      <c r="E43" s="533"/>
      <c r="F43" s="535"/>
    </row>
    <row r="44" spans="1:6" x14ac:dyDescent="0.25">
      <c r="A44" s="486"/>
      <c r="B44" s="457"/>
      <c r="C44" s="487"/>
      <c r="D44" s="464"/>
      <c r="E44" s="533"/>
      <c r="F44" s="535">
        <f>D44*E44</f>
        <v>0</v>
      </c>
    </row>
    <row r="45" spans="1:6" ht="50" x14ac:dyDescent="0.25">
      <c r="A45" s="486"/>
      <c r="B45" s="339" t="s">
        <v>1628</v>
      </c>
      <c r="C45" s="487"/>
      <c r="D45" s="464"/>
      <c r="E45" s="533"/>
      <c r="F45" s="852"/>
    </row>
    <row r="46" spans="1:6" x14ac:dyDescent="0.25">
      <c r="A46" s="486"/>
      <c r="B46" s="339"/>
      <c r="C46" s="487"/>
      <c r="D46" s="464"/>
      <c r="E46" s="533"/>
      <c r="F46" s="852"/>
    </row>
    <row r="47" spans="1:6" x14ac:dyDescent="0.25">
      <c r="A47" s="486" t="s">
        <v>495</v>
      </c>
      <c r="B47" s="457" t="s">
        <v>82</v>
      </c>
      <c r="C47" s="487" t="s">
        <v>66</v>
      </c>
      <c r="D47" s="464">
        <v>800</v>
      </c>
      <c r="E47" s="533"/>
      <c r="F47" s="852">
        <f>D47*E47</f>
        <v>0</v>
      </c>
    </row>
    <row r="48" spans="1:6" x14ac:dyDescent="0.25">
      <c r="A48" s="486" t="s">
        <v>283</v>
      </c>
      <c r="B48" s="457" t="s">
        <v>215</v>
      </c>
      <c r="C48" s="487" t="s">
        <v>66</v>
      </c>
      <c r="D48" s="464"/>
      <c r="E48" s="533"/>
      <c r="F48" s="852"/>
    </row>
    <row r="49" spans="1:6" ht="13" thickBot="1" x14ac:dyDescent="0.3">
      <c r="A49" s="466"/>
      <c r="B49" s="467"/>
      <c r="C49" s="468"/>
      <c r="D49" s="468" t="s">
        <v>216</v>
      </c>
      <c r="E49" s="469"/>
      <c r="F49" s="470">
        <f>SUM(F16:F48)</f>
        <v>0</v>
      </c>
    </row>
    <row r="50" spans="1:6" x14ac:dyDescent="0.25">
      <c r="A50" s="474"/>
      <c r="B50" s="445"/>
      <c r="C50" s="448"/>
      <c r="D50" s="448"/>
      <c r="E50" s="475"/>
      <c r="F50" s="476"/>
    </row>
    <row r="51" spans="1:6" ht="13.5" thickBot="1" x14ac:dyDescent="0.35">
      <c r="A51" s="15"/>
      <c r="B51" s="445"/>
      <c r="C51" s="448"/>
      <c r="D51" s="448"/>
      <c r="E51" s="445"/>
      <c r="F51" s="542"/>
    </row>
    <row r="52" spans="1:6" ht="26.5" thickBot="1" x14ac:dyDescent="0.3">
      <c r="A52" s="800" t="s">
        <v>72</v>
      </c>
      <c r="B52" s="801" t="s">
        <v>73</v>
      </c>
      <c r="C52" s="801" t="s">
        <v>74</v>
      </c>
      <c r="D52" s="801" t="s">
        <v>75</v>
      </c>
      <c r="E52" s="821" t="s">
        <v>1442</v>
      </c>
      <c r="F52" s="822" t="s">
        <v>1443</v>
      </c>
    </row>
    <row r="53" spans="1:6" ht="13" x14ac:dyDescent="0.3">
      <c r="A53" s="361"/>
      <c r="B53" s="307"/>
      <c r="C53" s="307"/>
      <c r="D53" s="307"/>
      <c r="E53" s="307"/>
      <c r="F53" s="500"/>
    </row>
    <row r="54" spans="1:6" ht="13" x14ac:dyDescent="0.3">
      <c r="A54" s="361"/>
      <c r="B54" s="359" t="s">
        <v>101</v>
      </c>
      <c r="C54" s="307"/>
      <c r="D54" s="307"/>
      <c r="E54" s="307"/>
      <c r="F54" s="535">
        <f t="shared" ref="F54:F62" si="1">D54*E54</f>
        <v>0</v>
      </c>
    </row>
    <row r="55" spans="1:6" ht="13" x14ac:dyDescent="0.3">
      <c r="A55" s="361"/>
      <c r="B55" s="488"/>
      <c r="C55" s="307"/>
      <c r="D55" s="307"/>
      <c r="E55" s="307"/>
      <c r="F55" s="535">
        <f t="shared" si="1"/>
        <v>0</v>
      </c>
    </row>
    <row r="56" spans="1:6" ht="13" x14ac:dyDescent="0.3">
      <c r="A56" s="361"/>
      <c r="B56" s="311" t="s">
        <v>102</v>
      </c>
      <c r="C56" s="307"/>
      <c r="D56" s="307"/>
      <c r="E56" s="307"/>
      <c r="F56" s="535">
        <f t="shared" si="1"/>
        <v>0</v>
      </c>
    </row>
    <row r="57" spans="1:6" ht="13" x14ac:dyDescent="0.3">
      <c r="A57" s="361"/>
      <c r="B57" s="307"/>
      <c r="C57" s="307"/>
      <c r="D57" s="307"/>
      <c r="E57" s="307"/>
      <c r="F57" s="535">
        <f t="shared" si="1"/>
        <v>0</v>
      </c>
    </row>
    <row r="58" spans="1:6" ht="13" x14ac:dyDescent="0.3">
      <c r="A58" s="486"/>
      <c r="B58" s="349" t="s">
        <v>71</v>
      </c>
      <c r="C58" s="487"/>
      <c r="D58" s="487"/>
      <c r="E58" s="533"/>
      <c r="F58" s="535">
        <f t="shared" si="1"/>
        <v>0</v>
      </c>
    </row>
    <row r="59" spans="1:6" ht="37.5" x14ac:dyDescent="0.25">
      <c r="A59" s="486"/>
      <c r="B59" s="339" t="s">
        <v>233</v>
      </c>
      <c r="C59" s="487"/>
      <c r="D59" s="487"/>
      <c r="E59" s="533"/>
      <c r="F59" s="535">
        <f t="shared" si="1"/>
        <v>0</v>
      </c>
    </row>
    <row r="60" spans="1:6" x14ac:dyDescent="0.25">
      <c r="A60" s="486"/>
      <c r="B60" s="488"/>
      <c r="C60" s="487"/>
      <c r="D60" s="487"/>
      <c r="E60" s="533"/>
      <c r="F60" s="535">
        <f t="shared" si="1"/>
        <v>0</v>
      </c>
    </row>
    <row r="61" spans="1:6" x14ac:dyDescent="0.25">
      <c r="A61" s="486" t="s">
        <v>81</v>
      </c>
      <c r="B61" s="488" t="s">
        <v>279</v>
      </c>
      <c r="C61" s="487" t="s">
        <v>294</v>
      </c>
      <c r="D61" s="464">
        <v>1</v>
      </c>
      <c r="E61" s="533"/>
      <c r="F61" s="535">
        <f t="shared" si="1"/>
        <v>0</v>
      </c>
    </row>
    <row r="62" spans="1:6" x14ac:dyDescent="0.25">
      <c r="A62" s="486" t="s">
        <v>266</v>
      </c>
      <c r="B62" s="488" t="s">
        <v>772</v>
      </c>
      <c r="C62" s="487" t="s">
        <v>294</v>
      </c>
      <c r="D62" s="464">
        <v>2</v>
      </c>
      <c r="E62" s="533"/>
      <c r="F62" s="535">
        <f t="shared" si="1"/>
        <v>0</v>
      </c>
    </row>
    <row r="63" spans="1:6" x14ac:dyDescent="0.25">
      <c r="A63" s="486"/>
      <c r="B63" s="488"/>
      <c r="C63" s="487"/>
      <c r="D63" s="464"/>
      <c r="E63" s="533"/>
      <c r="F63" s="535"/>
    </row>
    <row r="64" spans="1:6" ht="13" x14ac:dyDescent="0.3">
      <c r="A64" s="486"/>
      <c r="B64" s="362" t="s">
        <v>86</v>
      </c>
      <c r="C64" s="487"/>
      <c r="D64" s="487"/>
      <c r="E64" s="533"/>
      <c r="F64" s="535"/>
    </row>
    <row r="65" spans="1:6" x14ac:dyDescent="0.25">
      <c r="A65" s="486"/>
      <c r="B65" s="488"/>
      <c r="C65" s="487"/>
      <c r="D65" s="487"/>
      <c r="E65" s="533"/>
      <c r="F65" s="535"/>
    </row>
    <row r="66" spans="1:6" ht="50" x14ac:dyDescent="0.25">
      <c r="A66" s="486"/>
      <c r="B66" s="339" t="s">
        <v>234</v>
      </c>
      <c r="C66" s="487"/>
      <c r="D66" s="487"/>
      <c r="E66" s="533"/>
      <c r="F66" s="535"/>
    </row>
    <row r="67" spans="1:6" x14ac:dyDescent="0.25">
      <c r="A67" s="486" t="s">
        <v>191</v>
      </c>
      <c r="B67" s="488" t="s">
        <v>281</v>
      </c>
      <c r="C67" s="487" t="s">
        <v>294</v>
      </c>
      <c r="D67" s="464">
        <v>2</v>
      </c>
      <c r="E67" s="533"/>
      <c r="F67" s="535">
        <f>D67*E67</f>
        <v>0</v>
      </c>
    </row>
    <row r="68" spans="1:6" x14ac:dyDescent="0.25">
      <c r="A68" s="486" t="s">
        <v>237</v>
      </c>
      <c r="B68" s="488" t="s">
        <v>21</v>
      </c>
      <c r="C68" s="487" t="s">
        <v>294</v>
      </c>
      <c r="D68" s="464">
        <v>5</v>
      </c>
      <c r="E68" s="533"/>
      <c r="F68" s="535">
        <f>D68*E68</f>
        <v>0</v>
      </c>
    </row>
    <row r="69" spans="1:6" x14ac:dyDescent="0.25">
      <c r="A69" s="486"/>
      <c r="B69" s="488"/>
      <c r="C69" s="487"/>
      <c r="D69" s="464"/>
      <c r="E69" s="533"/>
      <c r="F69" s="535"/>
    </row>
    <row r="70" spans="1:6" ht="13" x14ac:dyDescent="0.3">
      <c r="A70" s="306"/>
      <c r="B70" s="349" t="s">
        <v>76</v>
      </c>
      <c r="C70" s="487"/>
      <c r="D70" s="487"/>
      <c r="E70" s="533"/>
      <c r="F70" s="535"/>
    </row>
    <row r="71" spans="1:6" ht="13" x14ac:dyDescent="0.3">
      <c r="A71" s="306"/>
      <c r="B71" s="362"/>
      <c r="C71" s="487"/>
      <c r="D71" s="487"/>
      <c r="E71" s="533"/>
      <c r="F71" s="535"/>
    </row>
    <row r="72" spans="1:6" ht="13" x14ac:dyDescent="0.3">
      <c r="A72" s="361"/>
      <c r="B72" s="349" t="s">
        <v>148</v>
      </c>
      <c r="C72" s="487"/>
      <c r="D72" s="487"/>
      <c r="E72" s="533"/>
      <c r="F72" s="535"/>
    </row>
    <row r="73" spans="1:6" ht="13" x14ac:dyDescent="0.3">
      <c r="A73" s="361"/>
      <c r="B73" s="349"/>
      <c r="C73" s="487"/>
      <c r="D73" s="487"/>
      <c r="E73" s="533"/>
      <c r="F73" s="535"/>
    </row>
    <row r="74" spans="1:6" ht="50.5" x14ac:dyDescent="0.3">
      <c r="A74" s="361"/>
      <c r="B74" s="339" t="s">
        <v>235</v>
      </c>
      <c r="C74" s="487"/>
      <c r="D74" s="487"/>
      <c r="E74" s="533"/>
      <c r="F74" s="535"/>
    </row>
    <row r="75" spans="1:6" ht="13" x14ac:dyDescent="0.3">
      <c r="A75" s="361"/>
      <c r="B75" s="307"/>
      <c r="C75" s="307"/>
      <c r="D75" s="307"/>
      <c r="E75" s="533"/>
      <c r="F75" s="535"/>
    </row>
    <row r="76" spans="1:6" x14ac:dyDescent="0.25">
      <c r="A76" s="453" t="s">
        <v>165</v>
      </c>
      <c r="B76" s="488" t="s">
        <v>281</v>
      </c>
      <c r="C76" s="487" t="s">
        <v>294</v>
      </c>
      <c r="D76" s="464">
        <v>1</v>
      </c>
      <c r="E76" s="533"/>
      <c r="F76" s="535">
        <f>D76*E76</f>
        <v>0</v>
      </c>
    </row>
    <row r="77" spans="1:6" x14ac:dyDescent="0.25">
      <c r="A77" s="453" t="s">
        <v>1</v>
      </c>
      <c r="B77" s="488" t="s">
        <v>21</v>
      </c>
      <c r="C77" s="487" t="s">
        <v>294</v>
      </c>
      <c r="D77" s="464">
        <v>2</v>
      </c>
      <c r="E77" s="533"/>
      <c r="F77" s="535">
        <f>D77*E77</f>
        <v>0</v>
      </c>
    </row>
    <row r="78" spans="1:6" x14ac:dyDescent="0.25">
      <c r="A78" s="486"/>
      <c r="B78" s="488"/>
      <c r="C78" s="487"/>
      <c r="D78" s="464"/>
      <c r="E78" s="533"/>
      <c r="F78" s="535"/>
    </row>
    <row r="79" spans="1:6" ht="13" x14ac:dyDescent="0.3">
      <c r="A79" s="486"/>
      <c r="B79" s="349" t="s">
        <v>103</v>
      </c>
      <c r="C79" s="487"/>
      <c r="D79" s="487"/>
      <c r="E79" s="533"/>
      <c r="F79" s="535"/>
    </row>
    <row r="80" spans="1:6" x14ac:dyDescent="0.25">
      <c r="A80" s="486"/>
      <c r="B80" s="454"/>
      <c r="C80" s="487"/>
      <c r="D80" s="464"/>
      <c r="E80" s="533"/>
      <c r="F80" s="535"/>
    </row>
    <row r="81" spans="1:6" ht="37.5" x14ac:dyDescent="0.25">
      <c r="A81" s="486"/>
      <c r="B81" s="339" t="s">
        <v>236</v>
      </c>
      <c r="C81" s="487"/>
      <c r="D81" s="464"/>
      <c r="E81" s="533"/>
      <c r="F81" s="535"/>
    </row>
    <row r="82" spans="1:6" x14ac:dyDescent="0.25">
      <c r="A82" s="486"/>
      <c r="B82" s="488"/>
      <c r="C82" s="487"/>
      <c r="D82" s="464"/>
      <c r="E82" s="533"/>
      <c r="F82" s="535"/>
    </row>
    <row r="83" spans="1:6" x14ac:dyDescent="0.25">
      <c r="A83" s="486" t="s">
        <v>166</v>
      </c>
      <c r="B83" s="488" t="s">
        <v>281</v>
      </c>
      <c r="C83" s="458" t="s">
        <v>294</v>
      </c>
      <c r="D83" s="464">
        <v>1</v>
      </c>
      <c r="E83" s="533"/>
      <c r="F83" s="535">
        <f>D83*E83</f>
        <v>0</v>
      </c>
    </row>
    <row r="84" spans="1:6" ht="13" x14ac:dyDescent="0.3">
      <c r="A84" s="486"/>
      <c r="B84" s="349"/>
      <c r="C84" s="487"/>
      <c r="D84" s="487"/>
      <c r="E84" s="533"/>
      <c r="F84" s="535"/>
    </row>
    <row r="85" spans="1:6" ht="13" x14ac:dyDescent="0.3">
      <c r="A85" s="486"/>
      <c r="B85" s="360" t="s">
        <v>766</v>
      </c>
      <c r="C85" s="487"/>
      <c r="D85" s="487"/>
      <c r="E85" s="533"/>
      <c r="F85" s="535"/>
    </row>
    <row r="86" spans="1:6" x14ac:dyDescent="0.25">
      <c r="A86" s="486"/>
      <c r="B86" s="488"/>
      <c r="C86" s="487"/>
      <c r="D86" s="487"/>
      <c r="E86" s="533"/>
      <c r="F86" s="535"/>
    </row>
    <row r="87" spans="1:6" ht="37.5" x14ac:dyDescent="0.25">
      <c r="A87" s="486"/>
      <c r="B87" s="339" t="s">
        <v>742</v>
      </c>
      <c r="C87" s="487"/>
      <c r="D87" s="539"/>
      <c r="E87" s="533"/>
      <c r="F87" s="535"/>
    </row>
    <row r="88" spans="1:6" x14ac:dyDescent="0.25">
      <c r="A88" s="486"/>
      <c r="B88" s="339"/>
      <c r="C88" s="487"/>
      <c r="D88" s="539"/>
      <c r="E88" s="533"/>
      <c r="F88" s="535"/>
    </row>
    <row r="89" spans="1:6" x14ac:dyDescent="0.25">
      <c r="A89" s="486" t="s">
        <v>284</v>
      </c>
      <c r="B89" s="488" t="s">
        <v>764</v>
      </c>
      <c r="C89" s="487" t="s">
        <v>294</v>
      </c>
      <c r="D89" s="464">
        <v>10</v>
      </c>
      <c r="E89" s="533"/>
      <c r="F89" s="535">
        <f>D89*E89</f>
        <v>0</v>
      </c>
    </row>
    <row r="90" spans="1:6" x14ac:dyDescent="0.25">
      <c r="A90" s="486"/>
      <c r="B90" s="339"/>
      <c r="C90" s="487"/>
      <c r="D90" s="539"/>
      <c r="E90" s="533"/>
      <c r="F90" s="535"/>
    </row>
    <row r="91" spans="1:6" ht="37.5" x14ac:dyDescent="0.25">
      <c r="A91" s="486"/>
      <c r="B91" s="339" t="s">
        <v>286</v>
      </c>
      <c r="C91" s="487"/>
      <c r="D91" s="464"/>
      <c r="E91" s="533"/>
      <c r="F91" s="535"/>
    </row>
    <row r="92" spans="1:6" x14ac:dyDescent="0.25">
      <c r="A92" s="486"/>
      <c r="B92" s="339"/>
      <c r="C92" s="487"/>
      <c r="D92" s="464"/>
      <c r="E92" s="533"/>
      <c r="F92" s="535"/>
    </row>
    <row r="93" spans="1:6" x14ac:dyDescent="0.25">
      <c r="A93" s="486" t="s">
        <v>285</v>
      </c>
      <c r="B93" s="488" t="s">
        <v>764</v>
      </c>
      <c r="C93" s="487" t="s">
        <v>294</v>
      </c>
      <c r="D93" s="464">
        <v>7</v>
      </c>
      <c r="E93" s="533"/>
      <c r="F93" s="535">
        <f>D93*E93</f>
        <v>0</v>
      </c>
    </row>
    <row r="94" spans="1:6" ht="13" thickBot="1" x14ac:dyDescent="0.3">
      <c r="A94" s="466"/>
      <c r="B94" s="467"/>
      <c r="C94" s="468"/>
      <c r="D94" s="468" t="s">
        <v>216</v>
      </c>
      <c r="E94" s="469"/>
      <c r="F94" s="470">
        <f>SUM(F61:F93)</f>
        <v>0</v>
      </c>
    </row>
    <row r="95" spans="1:6" x14ac:dyDescent="0.25">
      <c r="A95" s="474"/>
      <c r="B95" s="445"/>
      <c r="C95" s="448"/>
      <c r="D95" s="448"/>
      <c r="E95" s="475"/>
      <c r="F95" s="476"/>
    </row>
    <row r="96" spans="1:6" x14ac:dyDescent="0.25">
      <c r="A96" s="474"/>
      <c r="B96" s="445"/>
      <c r="C96" s="448"/>
      <c r="D96" s="448"/>
      <c r="E96" s="475"/>
      <c r="F96" s="476"/>
    </row>
    <row r="97" spans="1:6" ht="13.5" thickBot="1" x14ac:dyDescent="0.35">
      <c r="A97" s="15"/>
      <c r="B97" s="445"/>
      <c r="C97" s="448"/>
      <c r="D97" s="448"/>
      <c r="E97" s="445"/>
      <c r="F97" s="542"/>
    </row>
    <row r="98" spans="1:6" ht="26.5" thickBot="1" x14ac:dyDescent="0.3">
      <c r="A98" s="800" t="s">
        <v>72</v>
      </c>
      <c r="B98" s="801" t="s">
        <v>73</v>
      </c>
      <c r="C98" s="801" t="s">
        <v>74</v>
      </c>
      <c r="D98" s="801" t="s">
        <v>75</v>
      </c>
      <c r="E98" s="821" t="s">
        <v>1442</v>
      </c>
      <c r="F98" s="822" t="s">
        <v>1443</v>
      </c>
    </row>
    <row r="99" spans="1:6" ht="13" x14ac:dyDescent="0.3">
      <c r="A99" s="486"/>
      <c r="B99" s="349"/>
      <c r="C99" s="487"/>
      <c r="D99" s="487"/>
      <c r="E99" s="307"/>
      <c r="F99" s="500"/>
    </row>
    <row r="100" spans="1:6" ht="37.5" x14ac:dyDescent="0.25">
      <c r="A100" s="486"/>
      <c r="B100" s="339" t="s">
        <v>287</v>
      </c>
      <c r="C100" s="487"/>
      <c r="D100" s="464"/>
      <c r="E100" s="464"/>
      <c r="F100" s="456"/>
    </row>
    <row r="101" spans="1:6" ht="13" x14ac:dyDescent="0.3">
      <c r="A101" s="486"/>
      <c r="B101" s="349"/>
      <c r="C101" s="487"/>
      <c r="D101" s="487"/>
      <c r="E101" s="307"/>
      <c r="F101" s="500"/>
    </row>
    <row r="102" spans="1:6" x14ac:dyDescent="0.25">
      <c r="A102" s="486" t="s">
        <v>743</v>
      </c>
      <c r="B102" s="488" t="s">
        <v>764</v>
      </c>
      <c r="C102" s="487" t="s">
        <v>294</v>
      </c>
      <c r="D102" s="464">
        <v>3</v>
      </c>
      <c r="E102" s="533"/>
      <c r="F102" s="535">
        <f>D102*E102</f>
        <v>0</v>
      </c>
    </row>
    <row r="103" spans="1:6" ht="13" x14ac:dyDescent="0.3">
      <c r="A103" s="361"/>
      <c r="B103" s="307"/>
      <c r="C103" s="307"/>
      <c r="D103" s="307"/>
      <c r="E103" s="533"/>
      <c r="F103" s="535"/>
    </row>
    <row r="104" spans="1:6" ht="37.5" x14ac:dyDescent="0.25">
      <c r="A104" s="486"/>
      <c r="B104" s="339" t="s">
        <v>801</v>
      </c>
      <c r="C104" s="487"/>
      <c r="D104" s="464"/>
      <c r="E104" s="533"/>
      <c r="F104" s="535"/>
    </row>
    <row r="105" spans="1:6" ht="13" x14ac:dyDescent="0.3">
      <c r="A105" s="486"/>
      <c r="B105" s="349"/>
      <c r="C105" s="487"/>
      <c r="D105" s="487"/>
      <c r="E105" s="533"/>
      <c r="F105" s="535"/>
    </row>
    <row r="106" spans="1:6" x14ac:dyDescent="0.25">
      <c r="A106" s="486" t="s">
        <v>744</v>
      </c>
      <c r="B106" s="488" t="s">
        <v>764</v>
      </c>
      <c r="C106" s="487" t="s">
        <v>294</v>
      </c>
      <c r="D106" s="464">
        <v>5</v>
      </c>
      <c r="E106" s="533"/>
      <c r="F106" s="535">
        <f>D106*E106</f>
        <v>0</v>
      </c>
    </row>
    <row r="107" spans="1:6" x14ac:dyDescent="0.25">
      <c r="A107" s="486"/>
      <c r="B107" s="488"/>
      <c r="C107" s="487"/>
      <c r="D107" s="464"/>
      <c r="E107" s="533"/>
      <c r="F107" s="535"/>
    </row>
    <row r="108" spans="1:6" ht="13" x14ac:dyDescent="0.3">
      <c r="A108" s="486"/>
      <c r="B108" s="349" t="s">
        <v>71</v>
      </c>
      <c r="C108" s="487"/>
      <c r="D108" s="464"/>
      <c r="E108" s="533"/>
      <c r="F108" s="535"/>
    </row>
    <row r="109" spans="1:6" ht="13" x14ac:dyDescent="0.3">
      <c r="A109" s="486"/>
      <c r="B109" s="349"/>
      <c r="C109" s="487"/>
      <c r="D109" s="464"/>
      <c r="E109" s="533"/>
      <c r="F109" s="535"/>
    </row>
    <row r="110" spans="1:6" ht="25" x14ac:dyDescent="0.25">
      <c r="A110" s="486"/>
      <c r="B110" s="339" t="s">
        <v>268</v>
      </c>
      <c r="C110" s="487"/>
      <c r="D110" s="464"/>
      <c r="E110" s="533"/>
      <c r="F110" s="535"/>
    </row>
    <row r="111" spans="1:6" ht="13" x14ac:dyDescent="0.3">
      <c r="A111" s="486"/>
      <c r="B111" s="349"/>
      <c r="C111" s="487"/>
      <c r="D111" s="464"/>
      <c r="E111" s="533"/>
      <c r="F111" s="535"/>
    </row>
    <row r="112" spans="1:6" x14ac:dyDescent="0.25">
      <c r="A112" s="486" t="s">
        <v>269</v>
      </c>
      <c r="B112" s="488" t="s">
        <v>272</v>
      </c>
      <c r="C112" s="487" t="s">
        <v>294</v>
      </c>
      <c r="D112" s="464">
        <v>35</v>
      </c>
      <c r="E112" s="533"/>
      <c r="F112" s="535">
        <f>D112*E112</f>
        <v>0</v>
      </c>
    </row>
    <row r="113" spans="1:6" x14ac:dyDescent="0.25">
      <c r="A113" s="486" t="s">
        <v>270</v>
      </c>
      <c r="B113" s="488" t="s">
        <v>271</v>
      </c>
      <c r="C113" s="487" t="s">
        <v>294</v>
      </c>
      <c r="D113" s="464">
        <v>150</v>
      </c>
      <c r="E113" s="533"/>
      <c r="F113" s="535">
        <f>D113*E113</f>
        <v>0</v>
      </c>
    </row>
    <row r="114" spans="1:6" x14ac:dyDescent="0.25">
      <c r="A114" s="486" t="s">
        <v>747</v>
      </c>
      <c r="B114" s="488" t="s">
        <v>303</v>
      </c>
      <c r="C114" s="487" t="s">
        <v>294</v>
      </c>
      <c r="D114" s="464">
        <v>60</v>
      </c>
      <c r="E114" s="533"/>
      <c r="F114" s="535">
        <f>D114*E114</f>
        <v>0</v>
      </c>
    </row>
    <row r="115" spans="1:6" x14ac:dyDescent="0.25">
      <c r="A115" s="486" t="s">
        <v>748</v>
      </c>
      <c r="B115" s="488" t="s">
        <v>304</v>
      </c>
      <c r="C115" s="487" t="s">
        <v>294</v>
      </c>
      <c r="D115" s="464">
        <v>180</v>
      </c>
      <c r="E115" s="533"/>
      <c r="F115" s="535">
        <f>D115*E115</f>
        <v>0</v>
      </c>
    </row>
    <row r="116" spans="1:6" x14ac:dyDescent="0.25">
      <c r="A116" s="486" t="s">
        <v>749</v>
      </c>
      <c r="B116" s="488" t="s">
        <v>305</v>
      </c>
      <c r="C116" s="487" t="s">
        <v>294</v>
      </c>
      <c r="D116" s="464">
        <v>100</v>
      </c>
      <c r="E116" s="533"/>
      <c r="F116" s="535">
        <f>D116*E116</f>
        <v>0</v>
      </c>
    </row>
    <row r="117" spans="1:6" ht="13" x14ac:dyDescent="0.3">
      <c r="A117" s="361"/>
      <c r="B117" s="307"/>
      <c r="C117" s="307"/>
      <c r="D117" s="307"/>
      <c r="E117" s="533"/>
      <c r="F117" s="535"/>
    </row>
    <row r="118" spans="1:6" ht="13" x14ac:dyDescent="0.3">
      <c r="A118" s="486"/>
      <c r="B118" s="349" t="s">
        <v>273</v>
      </c>
      <c r="C118" s="487"/>
      <c r="D118" s="487"/>
      <c r="E118" s="533"/>
      <c r="F118" s="535"/>
    </row>
    <row r="119" spans="1:6" ht="13" x14ac:dyDescent="0.3">
      <c r="A119" s="486"/>
      <c r="B119" s="349"/>
      <c r="C119" s="487"/>
      <c r="D119" s="487"/>
      <c r="E119" s="533"/>
      <c r="F119" s="535"/>
    </row>
    <row r="120" spans="1:6" ht="25" x14ac:dyDescent="0.25">
      <c r="A120" s="486"/>
      <c r="B120" s="555" t="s">
        <v>274</v>
      </c>
      <c r="C120" s="487"/>
      <c r="D120" s="487"/>
      <c r="E120" s="533"/>
      <c r="F120" s="535"/>
    </row>
    <row r="121" spans="1:6" x14ac:dyDescent="0.25">
      <c r="A121" s="547"/>
      <c r="B121" s="339"/>
      <c r="C121" s="487"/>
      <c r="D121" s="487"/>
      <c r="E121" s="533"/>
      <c r="F121" s="535"/>
    </row>
    <row r="122" spans="1:6" x14ac:dyDescent="0.25">
      <c r="A122" s="547" t="s">
        <v>275</v>
      </c>
      <c r="B122" s="457" t="s">
        <v>276</v>
      </c>
      <c r="C122" s="487" t="s">
        <v>294</v>
      </c>
      <c r="D122" s="464">
        <v>37</v>
      </c>
      <c r="E122" s="533"/>
      <c r="F122" s="535">
        <f>D122*E122</f>
        <v>0</v>
      </c>
    </row>
    <row r="123" spans="1:6" x14ac:dyDescent="0.25">
      <c r="A123" s="486"/>
      <c r="B123" s="488"/>
      <c r="C123" s="487"/>
      <c r="D123" s="487"/>
      <c r="E123" s="533"/>
      <c r="F123" s="535"/>
    </row>
    <row r="124" spans="1:6" ht="25" x14ac:dyDescent="0.25">
      <c r="A124" s="547"/>
      <c r="B124" s="339" t="s">
        <v>807</v>
      </c>
      <c r="C124" s="487"/>
      <c r="D124" s="464"/>
      <c r="E124" s="533"/>
      <c r="F124" s="535"/>
    </row>
    <row r="125" spans="1:6" x14ac:dyDescent="0.25">
      <c r="A125" s="547"/>
      <c r="B125" s="339"/>
      <c r="C125" s="487"/>
      <c r="D125" s="464"/>
      <c r="E125" s="533"/>
      <c r="F125" s="535"/>
    </row>
    <row r="126" spans="1:6" x14ac:dyDescent="0.25">
      <c r="A126" s="547" t="s">
        <v>497</v>
      </c>
      <c r="B126" s="457" t="s">
        <v>277</v>
      </c>
      <c r="C126" s="487" t="s">
        <v>294</v>
      </c>
      <c r="D126" s="464">
        <v>5</v>
      </c>
      <c r="E126" s="533"/>
      <c r="F126" s="535">
        <f>D126*E126</f>
        <v>0</v>
      </c>
    </row>
    <row r="127" spans="1:6" x14ac:dyDescent="0.25">
      <c r="A127" s="547" t="s">
        <v>496</v>
      </c>
      <c r="B127" s="457" t="s">
        <v>278</v>
      </c>
      <c r="C127" s="487" t="s">
        <v>294</v>
      </c>
      <c r="D127" s="464">
        <v>5</v>
      </c>
      <c r="E127" s="533"/>
      <c r="F127" s="535">
        <f>D127*E127</f>
        <v>0</v>
      </c>
    </row>
    <row r="128" spans="1:6" x14ac:dyDescent="0.25">
      <c r="A128" s="547"/>
      <c r="B128" s="457"/>
      <c r="C128" s="487"/>
      <c r="D128" s="464"/>
      <c r="E128" s="533"/>
      <c r="F128" s="535"/>
    </row>
    <row r="129" spans="1:6" ht="13" x14ac:dyDescent="0.3">
      <c r="A129" s="486"/>
      <c r="B129" s="349" t="s">
        <v>767</v>
      </c>
      <c r="C129" s="487"/>
      <c r="D129" s="464"/>
      <c r="E129" s="533"/>
      <c r="F129" s="535"/>
    </row>
    <row r="130" spans="1:6" ht="13" x14ac:dyDescent="0.3">
      <c r="A130" s="547"/>
      <c r="B130" s="349"/>
      <c r="C130" s="487"/>
      <c r="D130" s="464"/>
      <c r="E130" s="533"/>
      <c r="F130" s="535"/>
    </row>
    <row r="131" spans="1:6" ht="25" x14ac:dyDescent="0.25">
      <c r="A131" s="547"/>
      <c r="B131" s="339" t="s">
        <v>768</v>
      </c>
      <c r="C131" s="487"/>
      <c r="D131" s="464"/>
      <c r="E131" s="533"/>
      <c r="F131" s="535"/>
    </row>
    <row r="132" spans="1:6" x14ac:dyDescent="0.25">
      <c r="A132" s="547"/>
      <c r="B132" s="339"/>
      <c r="C132" s="487"/>
      <c r="D132" s="464"/>
      <c r="E132" s="533"/>
      <c r="F132" s="535"/>
    </row>
    <row r="133" spans="1:6" x14ac:dyDescent="0.25">
      <c r="A133" s="547" t="s">
        <v>798</v>
      </c>
      <c r="B133" s="457" t="s">
        <v>797</v>
      </c>
      <c r="C133" s="487" t="s">
        <v>294</v>
      </c>
      <c r="D133" s="464">
        <v>2</v>
      </c>
      <c r="E133" s="533"/>
      <c r="F133" s="535">
        <f>D133*E133</f>
        <v>0</v>
      </c>
    </row>
    <row r="134" spans="1:6" ht="13" x14ac:dyDescent="0.25">
      <c r="A134" s="453"/>
      <c r="B134" s="311"/>
      <c r="C134" s="458"/>
      <c r="D134" s="458"/>
      <c r="E134" s="464"/>
      <c r="F134" s="456"/>
    </row>
    <row r="135" spans="1:6" x14ac:dyDescent="0.25">
      <c r="A135" s="547"/>
      <c r="B135" s="339"/>
      <c r="C135" s="487"/>
      <c r="D135" s="464"/>
      <c r="E135" s="464"/>
      <c r="F135" s="456"/>
    </row>
    <row r="136" spans="1:6" x14ac:dyDescent="0.25">
      <c r="A136" s="547"/>
      <c r="B136" s="339"/>
      <c r="C136" s="487"/>
      <c r="D136" s="464"/>
      <c r="E136" s="464"/>
      <c r="F136" s="456"/>
    </row>
    <row r="137" spans="1:6" x14ac:dyDescent="0.25">
      <c r="A137" s="547"/>
      <c r="B137" s="457"/>
      <c r="C137" s="487"/>
      <c r="D137" s="464"/>
      <c r="E137" s="464"/>
      <c r="F137" s="456"/>
    </row>
    <row r="138" spans="1:6" ht="13" thickBot="1" x14ac:dyDescent="0.3">
      <c r="A138" s="466"/>
      <c r="B138" s="467"/>
      <c r="C138" s="468"/>
      <c r="D138" s="468" t="s">
        <v>216</v>
      </c>
      <c r="E138" s="469"/>
      <c r="F138" s="470">
        <f>SUM(F102:F137)</f>
        <v>0</v>
      </c>
    </row>
    <row r="139" spans="1:6" x14ac:dyDescent="0.25">
      <c r="A139" s="445"/>
      <c r="B139" s="445"/>
      <c r="C139" s="448"/>
      <c r="D139" s="448"/>
      <c r="E139" s="557"/>
      <c r="F139" s="542"/>
    </row>
    <row r="140" spans="1:6" ht="13.5" thickBot="1" x14ac:dyDescent="0.35">
      <c r="A140" s="15"/>
      <c r="B140" s="445"/>
      <c r="C140" s="448"/>
      <c r="D140" s="448"/>
      <c r="E140" s="549"/>
      <c r="F140" s="542"/>
    </row>
    <row r="141" spans="1:6" ht="26.5" thickBot="1" x14ac:dyDescent="0.3">
      <c r="A141" s="800" t="s">
        <v>72</v>
      </c>
      <c r="B141" s="801" t="s">
        <v>73</v>
      </c>
      <c r="C141" s="801" t="s">
        <v>74</v>
      </c>
      <c r="D141" s="801" t="s">
        <v>75</v>
      </c>
      <c r="E141" s="821" t="s">
        <v>1442</v>
      </c>
      <c r="F141" s="822" t="s">
        <v>1443</v>
      </c>
    </row>
    <row r="142" spans="1:6" ht="13" x14ac:dyDescent="0.3">
      <c r="A142" s="361"/>
      <c r="B142" s="307"/>
      <c r="C142" s="307"/>
      <c r="D142" s="307"/>
      <c r="E142" s="307"/>
      <c r="F142" s="535"/>
    </row>
    <row r="143" spans="1:6" ht="26" x14ac:dyDescent="0.25">
      <c r="A143" s="453"/>
      <c r="B143" s="311" t="s">
        <v>104</v>
      </c>
      <c r="C143" s="458"/>
      <c r="D143" s="458"/>
      <c r="E143" s="464"/>
      <c r="F143" s="456"/>
    </row>
    <row r="144" spans="1:6" x14ac:dyDescent="0.25">
      <c r="A144" s="453"/>
      <c r="B144" s="454"/>
      <c r="C144" s="458"/>
      <c r="D144" s="458"/>
      <c r="E144" s="464"/>
      <c r="F144" s="456"/>
    </row>
    <row r="145" spans="1:6" ht="50" x14ac:dyDescent="0.25">
      <c r="A145" s="453"/>
      <c r="B145" s="366" t="s">
        <v>788</v>
      </c>
      <c r="C145" s="458"/>
      <c r="D145" s="458"/>
      <c r="E145" s="464"/>
      <c r="F145" s="456"/>
    </row>
    <row r="146" spans="1:6" x14ac:dyDescent="0.25">
      <c r="A146" s="453"/>
      <c r="B146" s="454"/>
      <c r="C146" s="458"/>
      <c r="D146" s="458"/>
      <c r="E146" s="464"/>
      <c r="F146" s="456"/>
    </row>
    <row r="147" spans="1:6" x14ac:dyDescent="0.25">
      <c r="A147" s="453" t="s">
        <v>751</v>
      </c>
      <c r="B147" s="454" t="s">
        <v>82</v>
      </c>
      <c r="C147" s="458" t="s">
        <v>294</v>
      </c>
      <c r="D147" s="458">
        <v>1</v>
      </c>
      <c r="E147" s="533"/>
      <c r="F147" s="535">
        <f>D147*E147</f>
        <v>0</v>
      </c>
    </row>
    <row r="148" spans="1:6" x14ac:dyDescent="0.25">
      <c r="A148" s="453" t="s">
        <v>752</v>
      </c>
      <c r="B148" s="454" t="s">
        <v>667</v>
      </c>
      <c r="C148" s="458" t="s">
        <v>294</v>
      </c>
      <c r="D148" s="458">
        <v>1</v>
      </c>
      <c r="E148" s="533"/>
      <c r="F148" s="535">
        <f>D148*E148</f>
        <v>0</v>
      </c>
    </row>
    <row r="149" spans="1:6" x14ac:dyDescent="0.25">
      <c r="A149" s="453" t="s">
        <v>753</v>
      </c>
      <c r="B149" s="454" t="s">
        <v>754</v>
      </c>
      <c r="C149" s="458" t="s">
        <v>294</v>
      </c>
      <c r="D149" s="458">
        <v>1</v>
      </c>
      <c r="E149" s="533"/>
      <c r="F149" s="535">
        <f>D149*E149</f>
        <v>0</v>
      </c>
    </row>
    <row r="150" spans="1:6" ht="13" x14ac:dyDescent="0.3">
      <c r="A150" s="361"/>
      <c r="B150" s="307"/>
      <c r="C150" s="307"/>
      <c r="D150" s="307"/>
      <c r="E150" s="533"/>
      <c r="F150" s="535"/>
    </row>
    <row r="151" spans="1:6" ht="13" x14ac:dyDescent="0.3">
      <c r="A151" s="361"/>
      <c r="B151" s="544" t="s">
        <v>500</v>
      </c>
      <c r="C151" s="307"/>
      <c r="D151" s="307"/>
      <c r="E151" s="533"/>
      <c r="F151" s="535"/>
    </row>
    <row r="152" spans="1:6" x14ac:dyDescent="0.25">
      <c r="A152" s="453"/>
      <c r="B152" s="454"/>
      <c r="C152" s="458"/>
      <c r="D152" s="458"/>
      <c r="E152" s="533"/>
      <c r="F152" s="535"/>
    </row>
    <row r="153" spans="1:6" ht="37.5" x14ac:dyDescent="0.25">
      <c r="A153" s="486"/>
      <c r="B153" s="304" t="s">
        <v>30</v>
      </c>
      <c r="C153" s="487"/>
      <c r="D153" s="487"/>
      <c r="E153" s="533"/>
      <c r="F153" s="535"/>
    </row>
    <row r="154" spans="1:6" x14ac:dyDescent="0.25">
      <c r="A154" s="486"/>
      <c r="B154" s="545"/>
      <c r="C154" s="487"/>
      <c r="D154" s="487"/>
      <c r="E154" s="533"/>
      <c r="F154" s="535"/>
    </row>
    <row r="155" spans="1:6" x14ac:dyDescent="0.25">
      <c r="A155" s="486" t="s">
        <v>106</v>
      </c>
      <c r="B155" s="488" t="s">
        <v>292</v>
      </c>
      <c r="C155" s="458" t="s">
        <v>294</v>
      </c>
      <c r="D155" s="458">
        <v>1</v>
      </c>
      <c r="E155" s="533"/>
      <c r="F155" s="535">
        <f>D155*E155</f>
        <v>0</v>
      </c>
    </row>
    <row r="156" spans="1:6" x14ac:dyDescent="0.25">
      <c r="A156" s="486" t="s">
        <v>755</v>
      </c>
      <c r="B156" s="536" t="s">
        <v>215</v>
      </c>
      <c r="C156" s="458" t="s">
        <v>294</v>
      </c>
      <c r="D156" s="458">
        <v>1</v>
      </c>
      <c r="E156" s="533"/>
      <c r="F156" s="535">
        <f>D156*E156</f>
        <v>0</v>
      </c>
    </row>
    <row r="157" spans="1:6" x14ac:dyDescent="0.25">
      <c r="A157" s="486"/>
      <c r="B157" s="454"/>
      <c r="C157" s="458"/>
      <c r="D157" s="458"/>
      <c r="E157" s="533"/>
      <c r="F157" s="535"/>
    </row>
    <row r="158" spans="1:6" ht="13" x14ac:dyDescent="0.3">
      <c r="A158" s="486"/>
      <c r="B158" s="349" t="s">
        <v>217</v>
      </c>
      <c r="C158" s="458"/>
      <c r="D158" s="458"/>
      <c r="E158" s="533"/>
      <c r="F158" s="535"/>
    </row>
    <row r="159" spans="1:6" x14ac:dyDescent="0.25">
      <c r="A159" s="486"/>
      <c r="B159" s="339"/>
      <c r="C159" s="458"/>
      <c r="D159" s="458"/>
      <c r="E159" s="533"/>
      <c r="F159" s="535"/>
    </row>
    <row r="160" spans="1:6" ht="25" x14ac:dyDescent="0.25">
      <c r="A160" s="453"/>
      <c r="B160" s="304" t="s">
        <v>647</v>
      </c>
      <c r="C160" s="458"/>
      <c r="D160" s="458"/>
      <c r="E160" s="533"/>
      <c r="F160" s="535"/>
    </row>
    <row r="161" spans="1:6" x14ac:dyDescent="0.25">
      <c r="A161" s="453"/>
      <c r="B161" s="454"/>
      <c r="C161" s="458"/>
      <c r="D161" s="458"/>
      <c r="E161" s="533"/>
      <c r="F161" s="535"/>
    </row>
    <row r="162" spans="1:6" x14ac:dyDescent="0.25">
      <c r="A162" s="486" t="s">
        <v>108</v>
      </c>
      <c r="B162" s="488" t="s">
        <v>292</v>
      </c>
      <c r="C162" s="458" t="s">
        <v>294</v>
      </c>
      <c r="D162" s="458">
        <v>2</v>
      </c>
      <c r="E162" s="533"/>
      <c r="F162" s="535">
        <f>D162*E162</f>
        <v>0</v>
      </c>
    </row>
    <row r="163" spans="1:6" x14ac:dyDescent="0.25">
      <c r="A163" s="486" t="s">
        <v>756</v>
      </c>
      <c r="B163" s="536" t="s">
        <v>215</v>
      </c>
      <c r="C163" s="458" t="s">
        <v>294</v>
      </c>
      <c r="D163" s="458">
        <v>1</v>
      </c>
      <c r="E163" s="533"/>
      <c r="F163" s="535">
        <f>D163*E163</f>
        <v>0</v>
      </c>
    </row>
    <row r="164" spans="1:6" ht="13" x14ac:dyDescent="0.3">
      <c r="A164" s="361"/>
      <c r="B164" s="307"/>
      <c r="C164" s="307"/>
      <c r="D164" s="307"/>
      <c r="E164" s="533"/>
      <c r="F164" s="535"/>
    </row>
    <row r="165" spans="1:6" ht="13" x14ac:dyDescent="0.3">
      <c r="A165" s="486"/>
      <c r="B165" s="362" t="s">
        <v>218</v>
      </c>
      <c r="C165" s="458"/>
      <c r="D165" s="458"/>
      <c r="E165" s="533"/>
      <c r="F165" s="535"/>
    </row>
    <row r="166" spans="1:6" x14ac:dyDescent="0.25">
      <c r="A166" s="486"/>
      <c r="B166" s="545"/>
      <c r="C166" s="458"/>
      <c r="D166" s="458"/>
      <c r="E166" s="533"/>
      <c r="F166" s="535"/>
    </row>
    <row r="167" spans="1:6" ht="50" x14ac:dyDescent="0.25">
      <c r="A167" s="486"/>
      <c r="B167" s="546" t="s">
        <v>757</v>
      </c>
      <c r="C167" s="458"/>
      <c r="D167" s="458"/>
      <c r="E167" s="533"/>
      <c r="F167" s="535"/>
    </row>
    <row r="168" spans="1:6" x14ac:dyDescent="0.25">
      <c r="A168" s="486"/>
      <c r="B168" s="545"/>
      <c r="C168" s="458"/>
      <c r="D168" s="458"/>
      <c r="E168" s="533"/>
      <c r="F168" s="535"/>
    </row>
    <row r="169" spans="1:6" x14ac:dyDescent="0.25">
      <c r="A169" s="486" t="s">
        <v>219</v>
      </c>
      <c r="B169" s="488" t="s">
        <v>809</v>
      </c>
      <c r="C169" s="458" t="s">
        <v>66</v>
      </c>
      <c r="D169" s="458">
        <v>60</v>
      </c>
      <c r="E169" s="533"/>
      <c r="F169" s="535">
        <f>D169*E169</f>
        <v>0</v>
      </c>
    </row>
    <row r="170" spans="1:6" x14ac:dyDescent="0.25">
      <c r="A170" s="486"/>
      <c r="B170" s="536"/>
      <c r="C170" s="508"/>
      <c r="D170" s="487"/>
      <c r="E170" s="461"/>
      <c r="F170" s="849"/>
    </row>
    <row r="171" spans="1:6" ht="25" x14ac:dyDescent="0.25">
      <c r="A171" s="510" t="s">
        <v>1733</v>
      </c>
      <c r="B171" s="457" t="s">
        <v>1734</v>
      </c>
      <c r="C171" s="487" t="s">
        <v>66</v>
      </c>
      <c r="D171" s="539">
        <v>2400</v>
      </c>
      <c r="E171" s="539"/>
      <c r="F171" s="849">
        <f>D171*E171</f>
        <v>0</v>
      </c>
    </row>
    <row r="172" spans="1:6" x14ac:dyDescent="0.25">
      <c r="A172" s="486"/>
      <c r="B172" s="488"/>
      <c r="C172" s="458"/>
      <c r="D172" s="458"/>
      <c r="E172" s="533"/>
      <c r="F172" s="535"/>
    </row>
    <row r="173" spans="1:6" ht="13" x14ac:dyDescent="0.3">
      <c r="A173" s="486"/>
      <c r="B173" s="349" t="s">
        <v>220</v>
      </c>
      <c r="C173" s="458"/>
      <c r="D173" s="458"/>
      <c r="E173" s="533"/>
      <c r="F173" s="535"/>
    </row>
    <row r="174" spans="1:6" x14ac:dyDescent="0.25">
      <c r="A174" s="486"/>
      <c r="B174" s="354"/>
      <c r="C174" s="458"/>
      <c r="D174" s="458"/>
      <c r="E174" s="533"/>
      <c r="F174" s="535"/>
    </row>
    <row r="175" spans="1:6" x14ac:dyDescent="0.25">
      <c r="A175" s="486" t="s">
        <v>221</v>
      </c>
      <c r="B175" s="457" t="s">
        <v>760</v>
      </c>
      <c r="C175" s="458" t="s">
        <v>294</v>
      </c>
      <c r="D175" s="458">
        <v>3</v>
      </c>
      <c r="E175" s="533"/>
      <c r="F175" s="535">
        <f>D175*E175</f>
        <v>0</v>
      </c>
    </row>
    <row r="176" spans="1:6" x14ac:dyDescent="0.25">
      <c r="A176" s="486"/>
      <c r="B176" s="488"/>
      <c r="C176" s="458"/>
      <c r="D176" s="458"/>
      <c r="E176" s="464"/>
      <c r="F176" s="456"/>
    </row>
    <row r="177" spans="1:6" x14ac:dyDescent="0.25">
      <c r="A177" s="486"/>
      <c r="B177" s="488"/>
      <c r="C177" s="458"/>
      <c r="D177" s="458"/>
      <c r="E177" s="464"/>
      <c r="F177" s="456"/>
    </row>
    <row r="178" spans="1:6" x14ac:dyDescent="0.25">
      <c r="A178" s="486"/>
      <c r="B178" s="488"/>
      <c r="C178" s="458"/>
      <c r="D178" s="458"/>
      <c r="E178" s="464"/>
      <c r="F178" s="456"/>
    </row>
    <row r="179" spans="1:6" ht="13" x14ac:dyDescent="0.3">
      <c r="A179" s="486"/>
      <c r="B179" s="349"/>
      <c r="C179" s="458"/>
      <c r="D179" s="458"/>
      <c r="E179" s="464"/>
      <c r="F179" s="456"/>
    </row>
    <row r="180" spans="1:6" x14ac:dyDescent="0.25">
      <c r="A180" s="486"/>
      <c r="B180" s="354"/>
      <c r="C180" s="458"/>
      <c r="D180" s="458"/>
      <c r="E180" s="464"/>
      <c r="F180" s="456"/>
    </row>
    <row r="181" spans="1:6" x14ac:dyDescent="0.25">
      <c r="A181" s="486"/>
      <c r="B181" s="457"/>
      <c r="C181" s="458"/>
      <c r="D181" s="458"/>
      <c r="E181" s="464"/>
      <c r="F181" s="456"/>
    </row>
    <row r="182" spans="1:6" x14ac:dyDescent="0.25">
      <c r="A182" s="486"/>
      <c r="B182" s="488"/>
      <c r="C182" s="487"/>
      <c r="D182" s="464"/>
      <c r="E182" s="533"/>
      <c r="F182" s="535"/>
    </row>
    <row r="183" spans="1:6" ht="13" thickBot="1" x14ac:dyDescent="0.3">
      <c r="A183" s="466"/>
      <c r="B183" s="467"/>
      <c r="C183" s="468"/>
      <c r="D183" s="468" t="s">
        <v>119</v>
      </c>
      <c r="E183" s="469"/>
      <c r="F183" s="470">
        <f>SUM(F147:F182)</f>
        <v>0</v>
      </c>
    </row>
    <row r="184" spans="1:6" x14ac:dyDescent="0.25">
      <c r="A184" s="474"/>
      <c r="B184" s="445"/>
      <c r="C184" s="448"/>
      <c r="D184" s="448"/>
      <c r="E184" s="475"/>
      <c r="F184" s="476"/>
    </row>
    <row r="185" spans="1:6" ht="13.5" thickBot="1" x14ac:dyDescent="0.35">
      <c r="A185" s="15"/>
      <c r="B185" s="445"/>
      <c r="C185" s="448"/>
      <c r="D185" s="448"/>
      <c r="E185" s="549"/>
      <c r="F185" s="542"/>
    </row>
    <row r="186" spans="1:6" ht="26.5" thickBot="1" x14ac:dyDescent="0.3">
      <c r="A186" s="800" t="s">
        <v>72</v>
      </c>
      <c r="B186" s="801" t="s">
        <v>73</v>
      </c>
      <c r="C186" s="801" t="s">
        <v>74</v>
      </c>
      <c r="D186" s="801" t="s">
        <v>75</v>
      </c>
      <c r="E186" s="821" t="s">
        <v>1442</v>
      </c>
      <c r="F186" s="822" t="s">
        <v>1443</v>
      </c>
    </row>
    <row r="187" spans="1:6" ht="13" x14ac:dyDescent="0.3">
      <c r="A187" s="361"/>
      <c r="B187" s="307"/>
      <c r="C187" s="307"/>
      <c r="D187" s="307"/>
      <c r="E187" s="307"/>
      <c r="F187" s="535"/>
    </row>
    <row r="188" spans="1:6" ht="39" x14ac:dyDescent="0.3">
      <c r="A188" s="486"/>
      <c r="B188" s="362" t="s">
        <v>33</v>
      </c>
      <c r="C188" s="487"/>
      <c r="D188" s="458"/>
      <c r="E188" s="464"/>
      <c r="F188" s="456"/>
    </row>
    <row r="189" spans="1:6" x14ac:dyDescent="0.25">
      <c r="A189" s="486"/>
      <c r="B189" s="488"/>
      <c r="C189" s="487"/>
      <c r="D189" s="458"/>
      <c r="E189" s="464"/>
      <c r="F189" s="456"/>
    </row>
    <row r="190" spans="1:6" ht="13" x14ac:dyDescent="0.3">
      <c r="A190" s="486"/>
      <c r="B190" s="349" t="s">
        <v>222</v>
      </c>
      <c r="C190" s="487"/>
      <c r="D190" s="458"/>
      <c r="E190" s="464"/>
      <c r="F190" s="456"/>
    </row>
    <row r="191" spans="1:6" ht="13" x14ac:dyDescent="0.3">
      <c r="A191" s="486"/>
      <c r="B191" s="349"/>
      <c r="C191" s="487"/>
      <c r="D191" s="458"/>
      <c r="E191" s="464"/>
      <c r="F191" s="456"/>
    </row>
    <row r="192" spans="1:6" x14ac:dyDescent="0.25">
      <c r="A192" s="486" t="s">
        <v>223</v>
      </c>
      <c r="B192" s="488" t="s">
        <v>224</v>
      </c>
      <c r="C192" s="487" t="s">
        <v>87</v>
      </c>
      <c r="D192" s="464">
        <v>50</v>
      </c>
      <c r="E192" s="533"/>
      <c r="F192" s="535">
        <f>D192*E192</f>
        <v>0</v>
      </c>
    </row>
    <row r="193" spans="1:6" ht="13" x14ac:dyDescent="0.3">
      <c r="A193" s="486"/>
      <c r="B193" s="349"/>
      <c r="C193" s="487"/>
      <c r="D193" s="464"/>
      <c r="E193" s="533"/>
      <c r="F193" s="535"/>
    </row>
    <row r="194" spans="1:6" ht="25" x14ac:dyDescent="0.25">
      <c r="A194" s="486"/>
      <c r="B194" s="339" t="s">
        <v>225</v>
      </c>
      <c r="C194" s="487"/>
      <c r="D194" s="464"/>
      <c r="E194" s="533"/>
      <c r="F194" s="535"/>
    </row>
    <row r="195" spans="1:6" x14ac:dyDescent="0.25">
      <c r="A195" s="486"/>
      <c r="B195" s="488"/>
      <c r="C195" s="487"/>
      <c r="D195" s="464"/>
      <c r="E195" s="533"/>
      <c r="F195" s="535"/>
    </row>
    <row r="196" spans="1:6" x14ac:dyDescent="0.25">
      <c r="A196" s="486" t="s">
        <v>226</v>
      </c>
      <c r="B196" s="488" t="s">
        <v>809</v>
      </c>
      <c r="C196" s="487" t="s">
        <v>66</v>
      </c>
      <c r="D196" s="464">
        <v>818</v>
      </c>
      <c r="E196" s="533"/>
      <c r="F196" s="535">
        <f>D196*E196</f>
        <v>0</v>
      </c>
    </row>
    <row r="197" spans="1:6" x14ac:dyDescent="0.25">
      <c r="A197" s="486"/>
      <c r="B197" s="488"/>
      <c r="C197" s="487"/>
      <c r="D197" s="464"/>
      <c r="E197" s="533"/>
      <c r="F197" s="535"/>
    </row>
    <row r="198" spans="1:6" ht="37.5" x14ac:dyDescent="0.25">
      <c r="A198" s="486"/>
      <c r="B198" s="339" t="s">
        <v>227</v>
      </c>
      <c r="C198" s="487"/>
      <c r="D198" s="464"/>
      <c r="E198" s="533"/>
      <c r="F198" s="535"/>
    </row>
    <row r="199" spans="1:6" x14ac:dyDescent="0.25">
      <c r="A199" s="486"/>
      <c r="B199" s="488"/>
      <c r="C199" s="487"/>
      <c r="D199" s="464"/>
      <c r="E199" s="533"/>
      <c r="F199" s="535"/>
    </row>
    <row r="200" spans="1:6" x14ac:dyDescent="0.25">
      <c r="A200" s="486" t="s">
        <v>228</v>
      </c>
      <c r="B200" s="488" t="s">
        <v>809</v>
      </c>
      <c r="C200" s="487" t="s">
        <v>66</v>
      </c>
      <c r="D200" s="464">
        <v>2100</v>
      </c>
      <c r="E200" s="533"/>
      <c r="F200" s="535">
        <f>D200*E200</f>
        <v>0</v>
      </c>
    </row>
    <row r="201" spans="1:6" ht="13" x14ac:dyDescent="0.3">
      <c r="A201" s="486"/>
      <c r="B201" s="349"/>
      <c r="C201" s="487"/>
      <c r="D201" s="464"/>
      <c r="E201" s="533"/>
      <c r="F201" s="535"/>
    </row>
    <row r="202" spans="1:6" ht="25" x14ac:dyDescent="0.25">
      <c r="A202" s="486"/>
      <c r="B202" s="339" t="s">
        <v>229</v>
      </c>
      <c r="C202" s="487"/>
      <c r="D202" s="464"/>
      <c r="E202" s="533"/>
      <c r="F202" s="535"/>
    </row>
    <row r="203" spans="1:6" x14ac:dyDescent="0.25">
      <c r="A203" s="486"/>
      <c r="B203" s="488"/>
      <c r="C203" s="487"/>
      <c r="D203" s="464"/>
      <c r="E203" s="533"/>
      <c r="F203" s="535"/>
    </row>
    <row r="204" spans="1:6" x14ac:dyDescent="0.25">
      <c r="A204" s="486" t="s">
        <v>230</v>
      </c>
      <c r="B204" s="488" t="s">
        <v>809</v>
      </c>
      <c r="C204" s="487" t="s">
        <v>66</v>
      </c>
      <c r="D204" s="464">
        <v>10</v>
      </c>
      <c r="E204" s="533"/>
      <c r="F204" s="535">
        <f>D204*E204</f>
        <v>0</v>
      </c>
    </row>
    <row r="205" spans="1:6" ht="13" x14ac:dyDescent="0.3">
      <c r="A205" s="361"/>
      <c r="B205" s="307"/>
      <c r="C205" s="307"/>
      <c r="D205" s="307"/>
      <c r="E205" s="533"/>
      <c r="F205" s="535"/>
    </row>
    <row r="206" spans="1:6" ht="13" x14ac:dyDescent="0.3">
      <c r="A206" s="486"/>
      <c r="B206" s="349" t="s">
        <v>110</v>
      </c>
      <c r="C206" s="487"/>
      <c r="D206" s="464"/>
      <c r="E206" s="533"/>
      <c r="F206" s="535"/>
    </row>
    <row r="207" spans="1:6" x14ac:dyDescent="0.25">
      <c r="A207" s="486"/>
      <c r="B207" s="488"/>
      <c r="C207" s="487"/>
      <c r="D207" s="464"/>
      <c r="E207" s="533"/>
      <c r="F207" s="535"/>
    </row>
    <row r="208" spans="1:6" ht="37.5" x14ac:dyDescent="0.25">
      <c r="A208" s="486"/>
      <c r="B208" s="339" t="s">
        <v>111</v>
      </c>
      <c r="C208" s="487"/>
      <c r="D208" s="464"/>
      <c r="E208" s="533"/>
      <c r="F208" s="535"/>
    </row>
    <row r="209" spans="1:6" x14ac:dyDescent="0.25">
      <c r="A209" s="486"/>
      <c r="B209" s="488"/>
      <c r="C209" s="487"/>
      <c r="D209" s="464"/>
      <c r="E209" s="533"/>
      <c r="F209" s="535"/>
    </row>
    <row r="210" spans="1:6" x14ac:dyDescent="0.25">
      <c r="A210" s="486" t="s">
        <v>231</v>
      </c>
      <c r="B210" s="488" t="s">
        <v>809</v>
      </c>
      <c r="C210" s="487" t="s">
        <v>294</v>
      </c>
      <c r="D210" s="464">
        <v>12</v>
      </c>
      <c r="E210" s="533"/>
      <c r="F210" s="535">
        <f>D210*E210</f>
        <v>0</v>
      </c>
    </row>
    <row r="211" spans="1:6" x14ac:dyDescent="0.25">
      <c r="A211" s="486"/>
      <c r="B211" s="488"/>
      <c r="C211" s="458"/>
      <c r="D211" s="464"/>
      <c r="E211" s="533"/>
      <c r="F211" s="535"/>
    </row>
    <row r="212" spans="1:6" x14ac:dyDescent="0.25">
      <c r="A212" s="486"/>
      <c r="B212" s="545"/>
      <c r="C212" s="487"/>
      <c r="D212" s="464"/>
      <c r="E212" s="533"/>
      <c r="F212" s="535"/>
    </row>
    <row r="213" spans="1:6" ht="13" x14ac:dyDescent="0.25">
      <c r="A213" s="453"/>
      <c r="B213" s="295" t="s">
        <v>167</v>
      </c>
      <c r="C213" s="458"/>
      <c r="D213" s="464"/>
      <c r="E213" s="533"/>
      <c r="F213" s="535"/>
    </row>
    <row r="214" spans="1:6" x14ac:dyDescent="0.25">
      <c r="A214" s="453"/>
      <c r="B214" s="454"/>
      <c r="C214" s="458"/>
      <c r="D214" s="464"/>
      <c r="E214" s="533"/>
      <c r="F214" s="535"/>
    </row>
    <row r="215" spans="1:6" ht="75" x14ac:dyDescent="0.25">
      <c r="A215" s="453" t="s">
        <v>952</v>
      </c>
      <c r="B215" s="454" t="s">
        <v>1523</v>
      </c>
      <c r="C215" s="508" t="s">
        <v>294</v>
      </c>
      <c r="D215" s="982">
        <v>200</v>
      </c>
      <c r="E215" s="589"/>
      <c r="F215" s="983">
        <f>D215*E215</f>
        <v>0</v>
      </c>
    </row>
    <row r="216" spans="1:6" ht="13" x14ac:dyDescent="0.3">
      <c r="A216" s="486"/>
      <c r="B216" s="349"/>
      <c r="C216" s="487"/>
      <c r="D216" s="464"/>
      <c r="E216" s="464"/>
      <c r="F216" s="456"/>
    </row>
    <row r="217" spans="1:6" ht="13" x14ac:dyDescent="0.3">
      <c r="A217" s="486"/>
      <c r="B217" s="349"/>
      <c r="C217" s="487"/>
      <c r="D217" s="464"/>
      <c r="E217" s="464"/>
      <c r="F217" s="456"/>
    </row>
    <row r="218" spans="1:6" ht="13" x14ac:dyDescent="0.3">
      <c r="A218" s="486"/>
      <c r="B218" s="349"/>
      <c r="C218" s="487"/>
      <c r="D218" s="464"/>
      <c r="E218" s="464"/>
      <c r="F218" s="456"/>
    </row>
    <row r="219" spans="1:6" ht="13" x14ac:dyDescent="0.3">
      <c r="A219" s="486"/>
      <c r="B219" s="349"/>
      <c r="C219" s="487"/>
      <c r="D219" s="464"/>
      <c r="E219" s="464"/>
      <c r="F219" s="456"/>
    </row>
    <row r="220" spans="1:6" ht="13" x14ac:dyDescent="0.3">
      <c r="A220" s="486"/>
      <c r="B220" s="349"/>
      <c r="C220" s="487"/>
      <c r="D220" s="464"/>
      <c r="E220" s="464"/>
      <c r="F220" s="456"/>
    </row>
    <row r="221" spans="1:6" x14ac:dyDescent="0.25">
      <c r="A221" s="486"/>
      <c r="B221" s="488"/>
      <c r="C221" s="487"/>
      <c r="D221" s="464"/>
      <c r="E221" s="533"/>
      <c r="F221" s="535"/>
    </row>
    <row r="222" spans="1:6" ht="13" thickBot="1" x14ac:dyDescent="0.3">
      <c r="A222" s="466"/>
      <c r="B222" s="467"/>
      <c r="C222" s="468"/>
      <c r="D222" s="468" t="s">
        <v>119</v>
      </c>
      <c r="E222" s="469"/>
      <c r="F222" s="470">
        <f>SUM(F192:F221)</f>
        <v>0</v>
      </c>
    </row>
    <row r="223" spans="1:6" x14ac:dyDescent="0.25">
      <c r="A223" s="474"/>
      <c r="B223" s="445"/>
      <c r="C223" s="448"/>
      <c r="D223" s="448"/>
      <c r="E223" s="475"/>
      <c r="F223" s="476"/>
    </row>
    <row r="224" spans="1:6" ht="13" thickBot="1" x14ac:dyDescent="0.3">
      <c r="A224" s="445"/>
      <c r="B224" s="445"/>
      <c r="C224" s="448"/>
      <c r="D224" s="448"/>
      <c r="E224" s="549"/>
      <c r="F224" s="542"/>
    </row>
    <row r="225" spans="1:6" ht="26.5" thickBot="1" x14ac:dyDescent="0.3">
      <c r="A225" s="800" t="s">
        <v>72</v>
      </c>
      <c r="B225" s="801" t="s">
        <v>73</v>
      </c>
      <c r="C225" s="801" t="s">
        <v>74</v>
      </c>
      <c r="D225" s="801" t="s">
        <v>75</v>
      </c>
      <c r="E225" s="821" t="s">
        <v>1442</v>
      </c>
      <c r="F225" s="822" t="s">
        <v>1443</v>
      </c>
    </row>
    <row r="226" spans="1:6" x14ac:dyDescent="0.25">
      <c r="A226" s="486"/>
      <c r="B226" s="354"/>
      <c r="C226" s="487"/>
      <c r="D226" s="487"/>
      <c r="E226" s="533"/>
      <c r="F226" s="535"/>
    </row>
    <row r="227" spans="1:6" ht="13" x14ac:dyDescent="0.25">
      <c r="A227" s="486"/>
      <c r="B227" s="507" t="s">
        <v>88</v>
      </c>
      <c r="C227" s="487"/>
      <c r="D227" s="487"/>
      <c r="E227" s="533"/>
      <c r="F227" s="535"/>
    </row>
    <row r="228" spans="1:6" x14ac:dyDescent="0.25">
      <c r="A228" s="486"/>
      <c r="B228" s="550"/>
      <c r="C228" s="487"/>
      <c r="D228" s="487"/>
      <c r="E228" s="533"/>
      <c r="F228" s="535"/>
    </row>
    <row r="229" spans="1:6" x14ac:dyDescent="0.25">
      <c r="A229" s="486"/>
      <c r="B229" s="550" t="s">
        <v>789</v>
      </c>
      <c r="C229" s="487"/>
      <c r="D229" s="487"/>
      <c r="E229" s="533"/>
      <c r="F229" s="535">
        <f>F49</f>
        <v>0</v>
      </c>
    </row>
    <row r="230" spans="1:6" x14ac:dyDescent="0.25">
      <c r="A230" s="486"/>
      <c r="B230" s="488"/>
      <c r="C230" s="487"/>
      <c r="D230" s="487"/>
      <c r="E230" s="533"/>
      <c r="F230" s="535"/>
    </row>
    <row r="231" spans="1:6" x14ac:dyDescent="0.25">
      <c r="A231" s="486"/>
      <c r="B231" s="550" t="s">
        <v>790</v>
      </c>
      <c r="C231" s="487"/>
      <c r="D231" s="487"/>
      <c r="E231" s="533"/>
      <c r="F231" s="535">
        <f>F94</f>
        <v>0</v>
      </c>
    </row>
    <row r="232" spans="1:6" x14ac:dyDescent="0.25">
      <c r="A232" s="486"/>
      <c r="B232" s="488"/>
      <c r="C232" s="487"/>
      <c r="D232" s="487"/>
      <c r="E232" s="533"/>
      <c r="F232" s="535"/>
    </row>
    <row r="233" spans="1:6" x14ac:dyDescent="0.25">
      <c r="A233" s="486"/>
      <c r="B233" s="550" t="s">
        <v>791</v>
      </c>
      <c r="C233" s="487"/>
      <c r="D233" s="487"/>
      <c r="E233" s="533"/>
      <c r="F233" s="535">
        <f>F94</f>
        <v>0</v>
      </c>
    </row>
    <row r="234" spans="1:6" x14ac:dyDescent="0.25">
      <c r="A234" s="486"/>
      <c r="B234" s="488"/>
      <c r="C234" s="487"/>
      <c r="D234" s="487"/>
      <c r="E234" s="533"/>
      <c r="F234" s="535"/>
    </row>
    <row r="235" spans="1:6" x14ac:dyDescent="0.25">
      <c r="A235" s="486"/>
      <c r="B235" s="550" t="s">
        <v>792</v>
      </c>
      <c r="C235" s="487"/>
      <c r="D235" s="487"/>
      <c r="E235" s="533"/>
      <c r="F235" s="535">
        <f>F138</f>
        <v>0</v>
      </c>
    </row>
    <row r="236" spans="1:6" x14ac:dyDescent="0.25">
      <c r="A236" s="486"/>
      <c r="B236" s="488"/>
      <c r="C236" s="487"/>
      <c r="D236" s="487"/>
      <c r="E236" s="533"/>
      <c r="F236" s="535"/>
    </row>
    <row r="237" spans="1:6" x14ac:dyDescent="0.25">
      <c r="A237" s="486"/>
      <c r="B237" s="550" t="s">
        <v>793</v>
      </c>
      <c r="C237" s="487"/>
      <c r="D237" s="487"/>
      <c r="E237" s="533"/>
      <c r="F237" s="535">
        <f>F183</f>
        <v>0</v>
      </c>
    </row>
    <row r="238" spans="1:6" x14ac:dyDescent="0.25">
      <c r="A238" s="486"/>
      <c r="B238" s="550"/>
      <c r="C238" s="487"/>
      <c r="D238" s="487"/>
      <c r="E238" s="533"/>
      <c r="F238" s="535"/>
    </row>
    <row r="239" spans="1:6" x14ac:dyDescent="0.25">
      <c r="A239" s="486"/>
      <c r="B239" s="550" t="s">
        <v>794</v>
      </c>
      <c r="C239" s="487"/>
      <c r="D239" s="487"/>
      <c r="E239" s="533"/>
      <c r="F239" s="535">
        <f>F222</f>
        <v>0</v>
      </c>
    </row>
    <row r="240" spans="1:6" x14ac:dyDescent="0.25">
      <c r="A240" s="486"/>
      <c r="B240" s="488"/>
      <c r="C240" s="487"/>
      <c r="D240" s="487"/>
      <c r="E240" s="533"/>
      <c r="F240" s="535"/>
    </row>
    <row r="241" spans="1:6" x14ac:dyDescent="0.25">
      <c r="A241" s="486"/>
      <c r="B241" s="550"/>
      <c r="C241" s="487"/>
      <c r="D241" s="487"/>
      <c r="E241" s="533"/>
      <c r="F241" s="535"/>
    </row>
    <row r="242" spans="1:6" x14ac:dyDescent="0.25">
      <c r="A242" s="486"/>
      <c r="B242" s="354"/>
      <c r="C242" s="487"/>
      <c r="D242" s="487"/>
      <c r="E242" s="533"/>
      <c r="F242" s="535"/>
    </row>
    <row r="243" spans="1:6" x14ac:dyDescent="0.25">
      <c r="A243" s="486"/>
      <c r="B243" s="550"/>
      <c r="C243" s="487"/>
      <c r="D243" s="487"/>
      <c r="E243" s="533"/>
      <c r="F243" s="535"/>
    </row>
    <row r="244" spans="1:6" x14ac:dyDescent="0.25">
      <c r="A244" s="486"/>
      <c r="B244" s="354"/>
      <c r="C244" s="487"/>
      <c r="D244" s="487"/>
      <c r="E244" s="533"/>
      <c r="F244" s="535"/>
    </row>
    <row r="245" spans="1:6" x14ac:dyDescent="0.25">
      <c r="A245" s="486"/>
      <c r="B245" s="550"/>
      <c r="C245" s="487"/>
      <c r="D245" s="487"/>
      <c r="E245" s="533"/>
      <c r="F245" s="535"/>
    </row>
    <row r="246" spans="1:6" x14ac:dyDescent="0.25">
      <c r="A246" s="486"/>
      <c r="B246" s="488"/>
      <c r="C246" s="487"/>
      <c r="D246" s="487"/>
      <c r="E246" s="533"/>
      <c r="F246" s="535"/>
    </row>
    <row r="247" spans="1:6" x14ac:dyDescent="0.25">
      <c r="A247" s="486"/>
      <c r="B247" s="488"/>
      <c r="C247" s="487"/>
      <c r="D247" s="487"/>
      <c r="E247" s="533"/>
      <c r="F247" s="535"/>
    </row>
    <row r="248" spans="1:6" x14ac:dyDescent="0.25">
      <c r="A248" s="486"/>
      <c r="B248" s="354"/>
      <c r="C248" s="487"/>
      <c r="D248" s="487"/>
      <c r="E248" s="533"/>
      <c r="F248" s="535"/>
    </row>
    <row r="249" spans="1:6" x14ac:dyDescent="0.25">
      <c r="A249" s="486"/>
      <c r="B249" s="354"/>
      <c r="C249" s="487"/>
      <c r="D249" s="487"/>
      <c r="E249" s="533"/>
      <c r="F249" s="535"/>
    </row>
    <row r="250" spans="1:6" x14ac:dyDescent="0.25">
      <c r="A250" s="486"/>
      <c r="B250" s="488"/>
      <c r="C250" s="487"/>
      <c r="D250" s="487"/>
      <c r="E250" s="533"/>
      <c r="F250" s="535"/>
    </row>
    <row r="251" spans="1:6" x14ac:dyDescent="0.25">
      <c r="A251" s="486"/>
      <c r="B251" s="457"/>
      <c r="C251" s="487"/>
      <c r="D251" s="487"/>
      <c r="E251" s="533"/>
      <c r="F251" s="535"/>
    </row>
    <row r="252" spans="1:6" x14ac:dyDescent="0.25">
      <c r="A252" s="486"/>
      <c r="B252" s="488"/>
      <c r="C252" s="487"/>
      <c r="D252" s="487"/>
      <c r="E252" s="533"/>
      <c r="F252" s="535"/>
    </row>
    <row r="253" spans="1:6" x14ac:dyDescent="0.25">
      <c r="A253" s="486"/>
      <c r="B253" s="488"/>
      <c r="C253" s="487"/>
      <c r="D253" s="487"/>
      <c r="E253" s="533"/>
      <c r="F253" s="535"/>
    </row>
    <row r="254" spans="1:6" x14ac:dyDescent="0.25">
      <c r="A254" s="486"/>
      <c r="B254" s="488"/>
      <c r="C254" s="487"/>
      <c r="D254" s="487"/>
      <c r="E254" s="533"/>
      <c r="F254" s="535"/>
    </row>
    <row r="255" spans="1:6" x14ac:dyDescent="0.25">
      <c r="A255" s="486"/>
      <c r="B255" s="488"/>
      <c r="C255" s="487"/>
      <c r="D255" s="487"/>
      <c r="E255" s="533"/>
      <c r="F255" s="535"/>
    </row>
    <row r="256" spans="1:6" x14ac:dyDescent="0.25">
      <c r="A256" s="486"/>
      <c r="B256" s="488"/>
      <c r="C256" s="487"/>
      <c r="D256" s="487"/>
      <c r="E256" s="533"/>
      <c r="F256" s="535"/>
    </row>
    <row r="257" spans="1:6" x14ac:dyDescent="0.25">
      <c r="A257" s="486"/>
      <c r="B257" s="488"/>
      <c r="C257" s="487"/>
      <c r="D257" s="487"/>
      <c r="E257" s="533"/>
      <c r="F257" s="535"/>
    </row>
    <row r="258" spans="1:6" x14ac:dyDescent="0.25">
      <c r="A258" s="486"/>
      <c r="B258" s="488"/>
      <c r="C258" s="487"/>
      <c r="D258" s="487"/>
      <c r="E258" s="533"/>
      <c r="F258" s="535"/>
    </row>
    <row r="259" spans="1:6" x14ac:dyDescent="0.25">
      <c r="A259" s="486"/>
      <c r="B259" s="488"/>
      <c r="C259" s="487"/>
      <c r="D259" s="487"/>
      <c r="E259" s="533"/>
      <c r="F259" s="535"/>
    </row>
    <row r="260" spans="1:6" x14ac:dyDescent="0.25">
      <c r="A260" s="486"/>
      <c r="B260" s="488"/>
      <c r="C260" s="487"/>
      <c r="D260" s="487"/>
      <c r="E260" s="533"/>
      <c r="F260" s="535"/>
    </row>
    <row r="261" spans="1:6" x14ac:dyDescent="0.25">
      <c r="A261" s="486"/>
      <c r="B261" s="488"/>
      <c r="C261" s="487"/>
      <c r="D261" s="487"/>
      <c r="E261" s="533"/>
      <c r="F261" s="535"/>
    </row>
    <row r="262" spans="1:6" x14ac:dyDescent="0.25">
      <c r="A262" s="486"/>
      <c r="B262" s="488"/>
      <c r="C262" s="487"/>
      <c r="D262" s="487"/>
      <c r="E262" s="533"/>
      <c r="F262" s="535"/>
    </row>
    <row r="263" spans="1:6" x14ac:dyDescent="0.25">
      <c r="A263" s="486"/>
      <c r="B263" s="488"/>
      <c r="C263" s="487"/>
      <c r="D263" s="487"/>
      <c r="E263" s="533"/>
      <c r="F263" s="535"/>
    </row>
    <row r="264" spans="1:6" x14ac:dyDescent="0.25">
      <c r="A264" s="486"/>
      <c r="B264" s="488"/>
      <c r="C264" s="487"/>
      <c r="D264" s="487"/>
      <c r="E264" s="533"/>
      <c r="F264" s="535"/>
    </row>
    <row r="265" spans="1:6" x14ac:dyDescent="0.25">
      <c r="A265" s="486"/>
      <c r="B265" s="488"/>
      <c r="C265" s="487"/>
      <c r="D265" s="487"/>
      <c r="E265" s="533"/>
      <c r="F265" s="535"/>
    </row>
    <row r="266" spans="1:6" x14ac:dyDescent="0.25">
      <c r="A266" s="486"/>
      <c r="B266" s="354"/>
      <c r="C266" s="487"/>
      <c r="D266" s="487"/>
      <c r="E266" s="533"/>
      <c r="F266" s="535"/>
    </row>
    <row r="267" spans="1:6" x14ac:dyDescent="0.25">
      <c r="A267" s="486"/>
      <c r="B267" s="488"/>
      <c r="C267" s="487"/>
      <c r="D267" s="487"/>
      <c r="E267" s="533"/>
      <c r="F267" s="535"/>
    </row>
    <row r="268" spans="1:6" x14ac:dyDescent="0.25">
      <c r="A268" s="486"/>
      <c r="B268" s="488"/>
      <c r="C268" s="487"/>
      <c r="D268" s="487"/>
      <c r="E268" s="533"/>
      <c r="F268" s="535"/>
    </row>
    <row r="269" spans="1:6" x14ac:dyDescent="0.25">
      <c r="A269" s="486"/>
      <c r="B269" s="488"/>
      <c r="C269" s="487"/>
      <c r="D269" s="487"/>
      <c r="E269" s="533"/>
      <c r="F269" s="535"/>
    </row>
    <row r="270" spans="1:6" x14ac:dyDescent="0.25">
      <c r="A270" s="486"/>
      <c r="B270" s="488"/>
      <c r="C270" s="487"/>
      <c r="D270" s="487"/>
      <c r="E270" s="533"/>
      <c r="F270" s="535"/>
    </row>
    <row r="271" spans="1:6" x14ac:dyDescent="0.25">
      <c r="A271" s="486"/>
      <c r="B271" s="488"/>
      <c r="C271" s="487"/>
      <c r="D271" s="487"/>
      <c r="E271" s="533"/>
      <c r="F271" s="535"/>
    </row>
    <row r="272" spans="1:6" ht="13" thickBot="1" x14ac:dyDescent="0.3">
      <c r="A272" s="466"/>
      <c r="B272" s="467"/>
      <c r="C272" s="468"/>
      <c r="D272" s="468" t="s">
        <v>89</v>
      </c>
      <c r="E272" s="469"/>
      <c r="F272" s="470">
        <f>SUM(F229:F271)</f>
        <v>0</v>
      </c>
    </row>
    <row r="273" spans="1:6" ht="13" x14ac:dyDescent="0.3">
      <c r="A273" s="15"/>
      <c r="C273" s="40"/>
      <c r="D273" s="40"/>
      <c r="E273" s="22"/>
      <c r="F273" s="38"/>
    </row>
  </sheetData>
  <mergeCells count="2">
    <mergeCell ref="A1:F1"/>
    <mergeCell ref="A2:F2"/>
  </mergeCells>
  <pageMargins left="0.74803149606299213" right="0.74803149606299213" top="0.98425196850393704" bottom="0.98425196850393704" header="0.51181102362204722" footer="0.51181102362204722"/>
  <pageSetup paperSize="9" scale="85" orientation="portrait" r:id="rId1"/>
  <headerFooter alignWithMargins="0">
    <oddFooter>Page &amp;P of &amp;N</oddFooter>
  </headerFooter>
  <rowBreaks count="5" manualBreakCount="5">
    <brk id="49" max="16383" man="1"/>
    <brk id="94" max="5" man="1"/>
    <brk id="138" max="16383" man="1"/>
    <brk id="183" max="16383" man="1"/>
    <brk id="22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6"/>
  <sheetViews>
    <sheetView view="pageBreakPreview" topLeftCell="A244" zoomScaleNormal="100" zoomScaleSheetLayoutView="100" workbookViewId="0">
      <selection activeCell="B247" sqref="B247"/>
    </sheetView>
  </sheetViews>
  <sheetFormatPr defaultRowHeight="12.5" x14ac:dyDescent="0.25"/>
  <cols>
    <col min="1" max="1" width="8.08984375" style="5" customWidth="1"/>
    <col min="2" max="2" width="37.54296875" customWidth="1"/>
    <col min="3" max="3" width="6.453125" customWidth="1"/>
    <col min="4" max="4" width="11.36328125" customWidth="1"/>
    <col min="5" max="5" width="12.90625" style="7" customWidth="1"/>
    <col min="6" max="6" width="18.36328125" style="31" customWidth="1"/>
  </cols>
  <sheetData>
    <row r="1" spans="1:9" x14ac:dyDescent="0.25">
      <c r="A1" s="1144" t="s">
        <v>289</v>
      </c>
      <c r="B1" s="1144"/>
      <c r="C1" s="1144"/>
      <c r="D1" s="1144"/>
      <c r="E1" s="1144"/>
      <c r="F1" s="1144"/>
    </row>
    <row r="2" spans="1:9" x14ac:dyDescent="0.25">
      <c r="A2" s="1144" t="s">
        <v>972</v>
      </c>
      <c r="B2" s="1144"/>
      <c r="C2" s="1144"/>
      <c r="D2" s="1144"/>
      <c r="E2" s="1144"/>
      <c r="F2" s="1144"/>
    </row>
    <row r="3" spans="1:9" ht="13" x14ac:dyDescent="0.3">
      <c r="A3" s="444" t="s">
        <v>1732</v>
      </c>
      <c r="B3" s="445"/>
      <c r="C3" s="448"/>
      <c r="D3" s="448"/>
      <c r="E3" s="449"/>
      <c r="F3" s="450"/>
    </row>
    <row r="4" spans="1:9" ht="13" x14ac:dyDescent="0.3">
      <c r="A4" s="444"/>
      <c r="B4" s="445"/>
      <c r="C4" s="448"/>
      <c r="D4" s="448"/>
      <c r="E4" s="449"/>
      <c r="F4" s="450"/>
    </row>
    <row r="5" spans="1:9" ht="13" x14ac:dyDescent="0.3">
      <c r="A5" s="444" t="s">
        <v>1414</v>
      </c>
      <c r="B5" s="445"/>
      <c r="C5" s="448"/>
      <c r="D5" s="448"/>
      <c r="E5" s="449"/>
      <c r="F5" s="450"/>
    </row>
    <row r="6" spans="1:9" ht="13" thickBot="1" x14ac:dyDescent="0.3">
      <c r="A6" s="492"/>
      <c r="B6" s="445"/>
      <c r="C6" s="448"/>
      <c r="D6" s="448"/>
      <c r="E6" s="449"/>
      <c r="F6" s="450"/>
    </row>
    <row r="7" spans="1:9" s="633" customFormat="1" ht="26.5" thickBot="1" x14ac:dyDescent="0.3">
      <c r="A7" s="800" t="s">
        <v>72</v>
      </c>
      <c r="B7" s="599" t="s">
        <v>73</v>
      </c>
      <c r="C7" s="599" t="s">
        <v>74</v>
      </c>
      <c r="D7" s="599" t="s">
        <v>75</v>
      </c>
      <c r="E7" s="821" t="s">
        <v>1444</v>
      </c>
      <c r="F7" s="822" t="s">
        <v>1445</v>
      </c>
    </row>
    <row r="8" spans="1:9" x14ac:dyDescent="0.25">
      <c r="A8" s="453"/>
      <c r="B8" s="454"/>
      <c r="C8" s="454"/>
      <c r="D8" s="454"/>
      <c r="E8" s="455"/>
      <c r="F8" s="456"/>
    </row>
    <row r="9" spans="1:9" x14ac:dyDescent="0.25">
      <c r="A9" s="486"/>
      <c r="B9" s="457"/>
      <c r="C9" s="487"/>
      <c r="D9" s="487"/>
      <c r="E9" s="488"/>
      <c r="F9" s="535"/>
      <c r="H9" s="878"/>
      <c r="I9" s="878"/>
    </row>
    <row r="10" spans="1:9" ht="13" x14ac:dyDescent="0.25">
      <c r="A10" s="486"/>
      <c r="B10" s="295" t="s">
        <v>112</v>
      </c>
      <c r="C10" s="487"/>
      <c r="D10" s="487"/>
      <c r="E10" s="488"/>
      <c r="F10" s="535"/>
      <c r="H10" s="878"/>
      <c r="I10" s="878"/>
    </row>
    <row r="11" spans="1:9" x14ac:dyDescent="0.25">
      <c r="A11" s="486"/>
      <c r="B11" s="488"/>
      <c r="C11" s="487"/>
      <c r="D11" s="487"/>
      <c r="E11" s="488"/>
      <c r="F11" s="535"/>
      <c r="H11" s="878"/>
      <c r="I11" s="878"/>
    </row>
    <row r="12" spans="1:9" ht="13" x14ac:dyDescent="0.3">
      <c r="A12" s="486"/>
      <c r="B12" s="359" t="s">
        <v>84</v>
      </c>
      <c r="C12" s="487"/>
      <c r="D12" s="487"/>
      <c r="E12" s="533"/>
      <c r="F12" s="535"/>
      <c r="H12" s="878"/>
      <c r="I12" s="878"/>
    </row>
    <row r="13" spans="1:9" ht="13" x14ac:dyDescent="0.3">
      <c r="A13" s="486"/>
      <c r="B13" s="359"/>
      <c r="C13" s="487"/>
      <c r="D13" s="487"/>
      <c r="E13" s="533"/>
      <c r="F13" s="535"/>
      <c r="H13" s="878"/>
      <c r="I13" s="878"/>
    </row>
    <row r="14" spans="1:9" x14ac:dyDescent="0.25">
      <c r="A14" s="486" t="s">
        <v>69</v>
      </c>
      <c r="B14" s="488" t="s">
        <v>84</v>
      </c>
      <c r="C14" s="487" t="s">
        <v>141</v>
      </c>
      <c r="D14" s="534">
        <v>0.1</v>
      </c>
      <c r="E14" s="533"/>
      <c r="F14" s="535">
        <f t="shared" ref="F14" si="0">D14*E14</f>
        <v>0</v>
      </c>
      <c r="H14" s="878"/>
      <c r="I14" s="878"/>
    </row>
    <row r="15" spans="1:9" x14ac:dyDescent="0.25">
      <c r="A15" s="453"/>
      <c r="B15" s="454"/>
      <c r="C15" s="458"/>
      <c r="D15" s="458"/>
      <c r="E15" s="464"/>
      <c r="F15" s="456"/>
    </row>
    <row r="16" spans="1:9" ht="13" x14ac:dyDescent="0.25">
      <c r="A16" s="453"/>
      <c r="B16" s="295" t="s">
        <v>117</v>
      </c>
      <c r="C16" s="458"/>
      <c r="D16" s="458"/>
      <c r="E16" s="464"/>
      <c r="F16" s="456"/>
    </row>
    <row r="17" spans="1:9" x14ac:dyDescent="0.25">
      <c r="A17" s="453"/>
      <c r="B17" s="454"/>
      <c r="C17" s="458"/>
      <c r="D17" s="458"/>
      <c r="E17" s="464"/>
      <c r="F17" s="456"/>
    </row>
    <row r="18" spans="1:9" ht="37.5" x14ac:dyDescent="0.25">
      <c r="A18" s="453" t="s">
        <v>168</v>
      </c>
      <c r="B18" s="304" t="s">
        <v>23</v>
      </c>
      <c r="C18" s="458" t="s">
        <v>87</v>
      </c>
      <c r="D18" s="458">
        <v>7.2</v>
      </c>
      <c r="E18" s="461"/>
      <c r="F18" s="456">
        <f>D18*E18</f>
        <v>0</v>
      </c>
    </row>
    <row r="19" spans="1:9" x14ac:dyDescent="0.25">
      <c r="A19" s="453"/>
      <c r="B19" s="454"/>
      <c r="C19" s="458"/>
      <c r="D19" s="458"/>
      <c r="E19" s="464"/>
      <c r="F19" s="456"/>
    </row>
    <row r="20" spans="1:9" x14ac:dyDescent="0.25">
      <c r="A20" s="453"/>
      <c r="B20" s="454"/>
      <c r="C20" s="458"/>
      <c r="D20" s="458"/>
      <c r="E20" s="464"/>
      <c r="F20" s="456">
        <f>D20*E20</f>
        <v>0</v>
      </c>
    </row>
    <row r="21" spans="1:9" ht="25" x14ac:dyDescent="0.25">
      <c r="A21" s="453" t="s">
        <v>169</v>
      </c>
      <c r="B21" s="304" t="s">
        <v>144</v>
      </c>
      <c r="C21" s="458" t="s">
        <v>87</v>
      </c>
      <c r="D21" s="458">
        <v>10.8</v>
      </c>
      <c r="E21" s="461"/>
      <c r="F21" s="456">
        <f>D21*E21</f>
        <v>0</v>
      </c>
    </row>
    <row r="22" spans="1:9" x14ac:dyDescent="0.25">
      <c r="A22" s="453"/>
      <c r="B22" s="454"/>
      <c r="C22" s="458"/>
      <c r="D22" s="458"/>
      <c r="E22" s="464"/>
      <c r="F22" s="456">
        <f>D22*E22</f>
        <v>0</v>
      </c>
    </row>
    <row r="23" spans="1:9" x14ac:dyDescent="0.25">
      <c r="A23" s="453"/>
      <c r="B23" s="454"/>
      <c r="C23" s="458"/>
      <c r="D23" s="458"/>
      <c r="E23" s="461"/>
      <c r="F23" s="456"/>
    </row>
    <row r="24" spans="1:9" ht="13" x14ac:dyDescent="0.25">
      <c r="A24" s="453"/>
      <c r="B24" s="295" t="s">
        <v>120</v>
      </c>
      <c r="C24" s="458"/>
      <c r="D24" s="458"/>
      <c r="E24" s="461"/>
      <c r="F24" s="456"/>
    </row>
    <row r="25" spans="1:9" x14ac:dyDescent="0.25">
      <c r="A25" s="453"/>
      <c r="B25" s="454"/>
      <c r="C25" s="458"/>
      <c r="D25" s="458"/>
      <c r="E25" s="461"/>
      <c r="F25" s="456"/>
    </row>
    <row r="26" spans="1:9" ht="25" x14ac:dyDescent="0.25">
      <c r="A26" s="453" t="s">
        <v>122</v>
      </c>
      <c r="B26" s="463" t="s">
        <v>121</v>
      </c>
      <c r="C26" s="458" t="s">
        <v>87</v>
      </c>
      <c r="D26" s="458">
        <f>D18+D21</f>
        <v>18</v>
      </c>
      <c r="E26" s="461"/>
      <c r="F26" s="456">
        <f>D26*E26</f>
        <v>0</v>
      </c>
    </row>
    <row r="27" spans="1:9" x14ac:dyDescent="0.25">
      <c r="A27" s="453"/>
      <c r="B27" s="463"/>
      <c r="C27" s="458"/>
      <c r="D27" s="458"/>
      <c r="E27" s="461"/>
      <c r="F27" s="840"/>
    </row>
    <row r="28" spans="1:9" s="10" customFormat="1" ht="13" x14ac:dyDescent="0.25">
      <c r="A28" s="453"/>
      <c r="B28" s="295" t="s">
        <v>28</v>
      </c>
      <c r="C28" s="487"/>
      <c r="D28" s="513"/>
      <c r="E28" s="539"/>
      <c r="F28" s="462"/>
      <c r="I28" s="18"/>
    </row>
    <row r="29" spans="1:9" s="10" customFormat="1" x14ac:dyDescent="0.25">
      <c r="A29" s="453"/>
      <c r="B29" s="454"/>
      <c r="C29" s="487"/>
      <c r="D29" s="513"/>
      <c r="E29" s="539"/>
      <c r="F29" s="462"/>
      <c r="I29" s="19"/>
    </row>
    <row r="30" spans="1:9" s="10" customFormat="1" ht="25" x14ac:dyDescent="0.25">
      <c r="A30" s="453" t="s">
        <v>24</v>
      </c>
      <c r="B30" s="463" t="s">
        <v>25</v>
      </c>
      <c r="C30" s="487" t="s">
        <v>432</v>
      </c>
      <c r="D30" s="513">
        <v>1000</v>
      </c>
      <c r="E30" s="539"/>
      <c r="F30" s="462">
        <f t="shared" ref="F30" si="1">D30*E30</f>
        <v>0</v>
      </c>
    </row>
    <row r="31" spans="1:9" s="10" customFormat="1" x14ac:dyDescent="0.25">
      <c r="A31" s="453"/>
      <c r="B31" s="454"/>
      <c r="C31" s="488"/>
      <c r="D31" s="513"/>
      <c r="E31" s="539"/>
      <c r="F31" s="462"/>
    </row>
    <row r="32" spans="1:9" x14ac:dyDescent="0.25">
      <c r="A32" s="453"/>
      <c r="B32" s="454"/>
      <c r="C32" s="458"/>
      <c r="D32" s="458"/>
      <c r="E32" s="461"/>
      <c r="F32" s="456"/>
    </row>
    <row r="33" spans="1:6" ht="13" x14ac:dyDescent="0.25">
      <c r="A33" s="329"/>
      <c r="B33" s="330" t="s">
        <v>37</v>
      </c>
      <c r="C33" s="458"/>
      <c r="D33" s="458"/>
      <c r="E33" s="461"/>
      <c r="F33" s="456"/>
    </row>
    <row r="34" spans="1:6" ht="13" x14ac:dyDescent="0.25">
      <c r="A34" s="329"/>
      <c r="B34" s="330"/>
      <c r="C34" s="458"/>
      <c r="D34" s="458"/>
      <c r="E34" s="461"/>
      <c r="F34" s="456"/>
    </row>
    <row r="35" spans="1:6" ht="13" x14ac:dyDescent="0.25">
      <c r="A35" s="503"/>
      <c r="B35" s="355" t="s">
        <v>77</v>
      </c>
      <c r="C35" s="458"/>
      <c r="D35" s="458"/>
      <c r="E35" s="461"/>
      <c r="F35" s="456"/>
    </row>
    <row r="36" spans="1:6" x14ac:dyDescent="0.25">
      <c r="A36" s="503"/>
      <c r="B36" s="490"/>
      <c r="C36" s="458"/>
      <c r="D36" s="458"/>
      <c r="E36" s="461"/>
      <c r="F36" s="456"/>
    </row>
    <row r="37" spans="1:6" ht="13" x14ac:dyDescent="0.25">
      <c r="A37" s="503"/>
      <c r="B37" s="509" t="s">
        <v>43</v>
      </c>
      <c r="C37" s="458"/>
      <c r="D37" s="458"/>
      <c r="E37" s="461"/>
      <c r="F37" s="456"/>
    </row>
    <row r="38" spans="1:6" ht="13" x14ac:dyDescent="0.25">
      <c r="A38" s="453"/>
      <c r="B38" s="311"/>
      <c r="C38" s="458"/>
      <c r="D38" s="458"/>
      <c r="E38" s="461"/>
      <c r="F38" s="456"/>
    </row>
    <row r="39" spans="1:6" ht="13" x14ac:dyDescent="0.25">
      <c r="A39" s="453"/>
      <c r="B39" s="311" t="s">
        <v>123</v>
      </c>
      <c r="C39" s="458"/>
      <c r="D39" s="458"/>
      <c r="E39" s="461"/>
      <c r="F39" s="456"/>
    </row>
    <row r="40" spans="1:6" ht="50" x14ac:dyDescent="0.25">
      <c r="A40" s="453"/>
      <c r="B40" s="304" t="s">
        <v>124</v>
      </c>
      <c r="C40" s="458"/>
      <c r="D40" s="458"/>
      <c r="E40" s="461"/>
      <c r="F40" s="456"/>
    </row>
    <row r="41" spans="1:6" ht="13" x14ac:dyDescent="0.25">
      <c r="A41" s="453"/>
      <c r="B41" s="311"/>
      <c r="C41" s="458"/>
      <c r="D41" s="458"/>
      <c r="E41" s="461"/>
      <c r="F41" s="456"/>
    </row>
    <row r="42" spans="1:6" ht="14.5" x14ac:dyDescent="0.25">
      <c r="A42" s="453" t="s">
        <v>44</v>
      </c>
      <c r="B42" s="463" t="s">
        <v>45</v>
      </c>
      <c r="C42" s="458" t="s">
        <v>1070</v>
      </c>
      <c r="D42" s="501">
        <f>D26/2*0.05</f>
        <v>0.45</v>
      </c>
      <c r="E42" s="461"/>
      <c r="F42" s="456">
        <f>D42*E42</f>
        <v>0</v>
      </c>
    </row>
    <row r="43" spans="1:6" ht="13" x14ac:dyDescent="0.25">
      <c r="A43" s="453"/>
      <c r="B43" s="311"/>
      <c r="C43" s="458"/>
      <c r="D43" s="501"/>
      <c r="E43" s="461"/>
      <c r="F43" s="456"/>
    </row>
    <row r="44" spans="1:6" ht="13" x14ac:dyDescent="0.25">
      <c r="A44" s="453"/>
      <c r="B44" s="311" t="s">
        <v>46</v>
      </c>
      <c r="C44" s="458"/>
      <c r="D44" s="501"/>
      <c r="E44" s="461"/>
      <c r="F44" s="456"/>
    </row>
    <row r="45" spans="1:6" ht="13" x14ac:dyDescent="0.25">
      <c r="A45" s="453"/>
      <c r="B45" s="311"/>
      <c r="C45" s="458"/>
      <c r="D45" s="501"/>
      <c r="E45" s="461"/>
      <c r="F45" s="456"/>
    </row>
    <row r="46" spans="1:6" ht="50" x14ac:dyDescent="0.25">
      <c r="A46" s="453"/>
      <c r="B46" s="304" t="s">
        <v>1616</v>
      </c>
      <c r="C46" s="458"/>
      <c r="D46" s="501"/>
      <c r="E46" s="461"/>
      <c r="F46" s="456"/>
    </row>
    <row r="47" spans="1:6" x14ac:dyDescent="0.25">
      <c r="A47" s="453"/>
      <c r="B47" s="463"/>
      <c r="C47" s="458"/>
      <c r="D47" s="501"/>
      <c r="E47" s="461"/>
      <c r="F47" s="456"/>
    </row>
    <row r="48" spans="1:6" ht="14.5" x14ac:dyDescent="0.25">
      <c r="A48" s="453" t="s">
        <v>47</v>
      </c>
      <c r="B48" s="463" t="s">
        <v>125</v>
      </c>
      <c r="C48" s="458" t="s">
        <v>1070</v>
      </c>
      <c r="D48" s="501">
        <f>D42/0.05*1.95</f>
        <v>17.55</v>
      </c>
      <c r="E48" s="461"/>
      <c r="F48" s="456">
        <f>D48*E48</f>
        <v>0</v>
      </c>
    </row>
    <row r="49" spans="1:6" x14ac:dyDescent="0.25">
      <c r="A49" s="453"/>
      <c r="B49" s="463"/>
      <c r="C49" s="454"/>
      <c r="D49" s="458"/>
      <c r="E49" s="473"/>
      <c r="F49" s="456"/>
    </row>
    <row r="50" spans="1:6" x14ac:dyDescent="0.25">
      <c r="A50" s="510"/>
      <c r="B50" s="488"/>
      <c r="C50" s="487"/>
      <c r="D50" s="487"/>
      <c r="E50" s="511"/>
      <c r="F50" s="512"/>
    </row>
    <row r="51" spans="1:6" s="1" customFormat="1" ht="13" thickBot="1" x14ac:dyDescent="0.3">
      <c r="A51" s="466"/>
      <c r="B51" s="467"/>
      <c r="C51" s="468"/>
      <c r="D51" s="468" t="s">
        <v>119</v>
      </c>
      <c r="E51" s="469"/>
      <c r="F51" s="470">
        <f>SUM(F10:F50)</f>
        <v>0</v>
      </c>
    </row>
    <row r="52" spans="1:6" s="1" customFormat="1" x14ac:dyDescent="0.25">
      <c r="A52" s="474"/>
      <c r="B52" s="445"/>
      <c r="C52" s="448"/>
      <c r="D52" s="448"/>
      <c r="E52" s="475"/>
      <c r="F52" s="476"/>
    </row>
    <row r="53" spans="1:6" ht="13" thickBot="1" x14ac:dyDescent="0.3">
      <c r="A53" s="492"/>
      <c r="B53" s="445"/>
      <c r="C53" s="448"/>
      <c r="D53" s="448"/>
      <c r="E53" s="449"/>
      <c r="F53" s="504"/>
    </row>
    <row r="54" spans="1:6" s="633" customFormat="1" ht="26.5" thickBot="1" x14ac:dyDescent="0.3">
      <c r="A54" s="800" t="s">
        <v>72</v>
      </c>
      <c r="B54" s="599" t="s">
        <v>73</v>
      </c>
      <c r="C54" s="599" t="s">
        <v>74</v>
      </c>
      <c r="D54" s="599" t="s">
        <v>75</v>
      </c>
      <c r="E54" s="821" t="s">
        <v>1444</v>
      </c>
      <c r="F54" s="822" t="s">
        <v>1445</v>
      </c>
    </row>
    <row r="55" spans="1:6" ht="13" x14ac:dyDescent="0.3">
      <c r="A55" s="306"/>
      <c r="B55" s="307"/>
      <c r="C55" s="307"/>
      <c r="D55" s="307"/>
      <c r="E55" s="499"/>
      <c r="F55" s="500"/>
    </row>
    <row r="56" spans="1:6" ht="13" x14ac:dyDescent="0.25">
      <c r="A56" s="453"/>
      <c r="B56" s="311" t="s">
        <v>126</v>
      </c>
      <c r="C56" s="458"/>
      <c r="D56" s="458"/>
      <c r="E56" s="513"/>
      <c r="F56" s="456"/>
    </row>
    <row r="57" spans="1:6" x14ac:dyDescent="0.25">
      <c r="A57" s="453"/>
      <c r="B57" s="304"/>
      <c r="C57" s="458"/>
      <c r="D57" s="458"/>
      <c r="E57" s="513"/>
      <c r="F57" s="456"/>
    </row>
    <row r="58" spans="1:6" ht="13" x14ac:dyDescent="0.25">
      <c r="A58" s="453"/>
      <c r="B58" s="311" t="s">
        <v>127</v>
      </c>
      <c r="C58" s="458"/>
      <c r="D58" s="458"/>
      <c r="E58" s="464"/>
      <c r="F58" s="456"/>
    </row>
    <row r="59" spans="1:6" x14ac:dyDescent="0.25">
      <c r="A59" s="453"/>
      <c r="B59" s="454"/>
      <c r="C59" s="458"/>
      <c r="D59" s="458"/>
      <c r="E59" s="464"/>
      <c r="F59" s="456"/>
    </row>
    <row r="60" spans="1:6" ht="25" x14ac:dyDescent="0.25">
      <c r="A60" s="453"/>
      <c r="B60" s="304" t="s">
        <v>131</v>
      </c>
      <c r="C60" s="458"/>
      <c r="D60" s="458"/>
      <c r="E60" s="464"/>
      <c r="F60" s="456"/>
    </row>
    <row r="61" spans="1:6" x14ac:dyDescent="0.25">
      <c r="A61" s="453"/>
      <c r="B61" s="304"/>
      <c r="C61" s="458"/>
      <c r="D61" s="458"/>
      <c r="E61" s="464"/>
      <c r="F61" s="456"/>
    </row>
    <row r="62" spans="1:6" ht="14.5" x14ac:dyDescent="0.25">
      <c r="A62" s="453" t="s">
        <v>78</v>
      </c>
      <c r="B62" s="454" t="s">
        <v>681</v>
      </c>
      <c r="C62" s="458" t="s">
        <v>1070</v>
      </c>
      <c r="D62" s="501">
        <f>D42</f>
        <v>0.45</v>
      </c>
      <c r="E62" s="461"/>
      <c r="F62" s="456">
        <f>D62*E62</f>
        <v>0</v>
      </c>
    </row>
    <row r="63" spans="1:6" x14ac:dyDescent="0.25">
      <c r="A63" s="453"/>
      <c r="B63" s="454"/>
      <c r="C63" s="458"/>
      <c r="D63" s="501"/>
      <c r="E63" s="461"/>
      <c r="F63" s="456"/>
    </row>
    <row r="64" spans="1:6" ht="13" x14ac:dyDescent="0.25">
      <c r="A64" s="453"/>
      <c r="B64" s="311" t="s">
        <v>129</v>
      </c>
      <c r="C64" s="458"/>
      <c r="D64" s="501"/>
      <c r="E64" s="461"/>
      <c r="F64" s="456"/>
    </row>
    <row r="65" spans="1:6" ht="13" x14ac:dyDescent="0.25">
      <c r="A65" s="453"/>
      <c r="B65" s="295"/>
      <c r="C65" s="458"/>
      <c r="D65" s="501"/>
      <c r="E65" s="461"/>
      <c r="F65" s="456"/>
    </row>
    <row r="66" spans="1:6" ht="37.5" x14ac:dyDescent="0.25">
      <c r="A66" s="453"/>
      <c r="B66" s="304" t="s">
        <v>685</v>
      </c>
      <c r="C66" s="458"/>
      <c r="D66" s="501"/>
      <c r="E66" s="461"/>
      <c r="F66" s="456"/>
    </row>
    <row r="67" spans="1:6" x14ac:dyDescent="0.25">
      <c r="A67" s="453"/>
      <c r="B67" s="454"/>
      <c r="C67" s="458"/>
      <c r="D67" s="501"/>
      <c r="E67" s="461"/>
      <c r="F67" s="456"/>
    </row>
    <row r="68" spans="1:6" ht="14.5" x14ac:dyDescent="0.25">
      <c r="A68" s="453" t="s">
        <v>48</v>
      </c>
      <c r="B68" s="454" t="s">
        <v>656</v>
      </c>
      <c r="C68" s="458" t="s">
        <v>1070</v>
      </c>
      <c r="D68" s="501">
        <f>D48</f>
        <v>17.55</v>
      </c>
      <c r="E68" s="461"/>
      <c r="F68" s="456">
        <f>D68*E68</f>
        <v>0</v>
      </c>
    </row>
    <row r="69" spans="1:6" x14ac:dyDescent="0.25">
      <c r="A69" s="453"/>
      <c r="B69" s="502"/>
      <c r="C69" s="458"/>
      <c r="D69" s="501"/>
      <c r="E69" s="461"/>
      <c r="F69" s="456"/>
    </row>
    <row r="70" spans="1:6" ht="13" x14ac:dyDescent="0.25">
      <c r="A70" s="453"/>
      <c r="B70" s="311" t="s">
        <v>132</v>
      </c>
      <c r="C70" s="458"/>
      <c r="D70" s="458"/>
      <c r="E70" s="461"/>
      <c r="F70" s="456"/>
    </row>
    <row r="71" spans="1:6" ht="13" x14ac:dyDescent="0.25">
      <c r="A71" s="453"/>
      <c r="B71" s="311"/>
      <c r="C71" s="458"/>
      <c r="D71" s="458"/>
      <c r="E71" s="461"/>
      <c r="F71" s="456"/>
    </row>
    <row r="72" spans="1:6" ht="13" x14ac:dyDescent="0.25">
      <c r="A72" s="453"/>
      <c r="B72" s="311" t="s">
        <v>51</v>
      </c>
      <c r="C72" s="458"/>
      <c r="D72" s="458"/>
      <c r="E72" s="461"/>
      <c r="F72" s="456"/>
    </row>
    <row r="73" spans="1:6" ht="13" x14ac:dyDescent="0.25">
      <c r="A73" s="453"/>
      <c r="B73" s="311"/>
      <c r="C73" s="458"/>
      <c r="D73" s="458"/>
      <c r="E73" s="461"/>
      <c r="F73" s="456"/>
    </row>
    <row r="74" spans="1:6" ht="25" x14ac:dyDescent="0.25">
      <c r="A74" s="453"/>
      <c r="B74" s="304" t="s">
        <v>53</v>
      </c>
      <c r="C74" s="458"/>
      <c r="D74" s="460"/>
      <c r="E74" s="461"/>
      <c r="F74" s="456"/>
    </row>
    <row r="75" spans="1:6" x14ac:dyDescent="0.25">
      <c r="A75" s="453"/>
      <c r="B75" s="463"/>
      <c r="C75" s="458"/>
      <c r="D75" s="460"/>
      <c r="E75" s="461"/>
      <c r="F75" s="456"/>
    </row>
    <row r="76" spans="1:6" x14ac:dyDescent="0.25">
      <c r="A76" s="453" t="s">
        <v>55</v>
      </c>
      <c r="B76" s="463" t="s">
        <v>18</v>
      </c>
      <c r="C76" s="458" t="s">
        <v>79</v>
      </c>
      <c r="D76" s="460">
        <v>48</v>
      </c>
      <c r="E76" s="461"/>
      <c r="F76" s="456">
        <f>D76*E76</f>
        <v>0</v>
      </c>
    </row>
    <row r="77" spans="1:6" x14ac:dyDescent="0.25">
      <c r="A77" s="453"/>
      <c r="B77" s="454"/>
      <c r="C77" s="454"/>
      <c r="D77" s="454"/>
      <c r="E77" s="461"/>
      <c r="F77" s="456"/>
    </row>
    <row r="78" spans="1:6" ht="13" x14ac:dyDescent="0.25">
      <c r="A78" s="453"/>
      <c r="B78" s="311" t="s">
        <v>133</v>
      </c>
      <c r="C78" s="458"/>
      <c r="D78" s="458"/>
      <c r="E78" s="461"/>
      <c r="F78" s="456"/>
    </row>
    <row r="79" spans="1:6" x14ac:dyDescent="0.25">
      <c r="A79" s="453"/>
      <c r="B79" s="454"/>
      <c r="C79" s="458"/>
      <c r="D79" s="458"/>
      <c r="E79" s="461"/>
      <c r="F79" s="456"/>
    </row>
    <row r="80" spans="1:6" ht="13" x14ac:dyDescent="0.25">
      <c r="A80" s="453"/>
      <c r="B80" s="311" t="s">
        <v>56</v>
      </c>
      <c r="C80" s="458"/>
      <c r="D80" s="458"/>
      <c r="E80" s="461"/>
      <c r="F80" s="456"/>
    </row>
    <row r="81" spans="1:6" x14ac:dyDescent="0.25">
      <c r="A81" s="453"/>
      <c r="B81" s="454"/>
      <c r="C81" s="458"/>
      <c r="D81" s="458"/>
      <c r="E81" s="461"/>
      <c r="F81" s="456"/>
    </row>
    <row r="82" spans="1:6" ht="25" x14ac:dyDescent="0.25">
      <c r="A82" s="453"/>
      <c r="B82" s="304" t="s">
        <v>57</v>
      </c>
      <c r="C82" s="458"/>
      <c r="D82" s="458"/>
      <c r="E82" s="461"/>
      <c r="F82" s="456"/>
    </row>
    <row r="83" spans="1:6" x14ac:dyDescent="0.25">
      <c r="A83" s="453"/>
      <c r="B83" s="454"/>
      <c r="C83" s="458"/>
      <c r="D83" s="458"/>
      <c r="E83" s="461"/>
      <c r="F83" s="456"/>
    </row>
    <row r="84" spans="1:6" x14ac:dyDescent="0.25">
      <c r="A84" s="453" t="s">
        <v>80</v>
      </c>
      <c r="B84" s="454" t="s">
        <v>198</v>
      </c>
      <c r="C84" s="458" t="s">
        <v>68</v>
      </c>
      <c r="D84" s="501">
        <v>0.05</v>
      </c>
      <c r="E84" s="461"/>
      <c r="F84" s="456">
        <f>D84*E84</f>
        <v>0</v>
      </c>
    </row>
    <row r="85" spans="1:6" x14ac:dyDescent="0.25">
      <c r="A85" s="453"/>
      <c r="B85" s="490"/>
      <c r="C85" s="458"/>
      <c r="D85" s="460"/>
      <c r="E85" s="464"/>
      <c r="F85" s="478"/>
    </row>
    <row r="86" spans="1:6" x14ac:dyDescent="0.25">
      <c r="A86" s="453"/>
      <c r="B86" s="490"/>
      <c r="C86" s="458"/>
      <c r="D86" s="460"/>
      <c r="E86" s="464"/>
      <c r="F86" s="478"/>
    </row>
    <row r="87" spans="1:6" x14ac:dyDescent="0.25">
      <c r="A87" s="453"/>
      <c r="B87" s="490"/>
      <c r="C87" s="458"/>
      <c r="D87" s="460"/>
      <c r="E87" s="464"/>
      <c r="F87" s="478"/>
    </row>
    <row r="88" spans="1:6" x14ac:dyDescent="0.25">
      <c r="A88" s="453"/>
      <c r="B88" s="490"/>
      <c r="C88" s="458"/>
      <c r="D88" s="460"/>
      <c r="E88" s="464"/>
      <c r="F88" s="478"/>
    </row>
    <row r="89" spans="1:6" x14ac:dyDescent="0.25">
      <c r="A89" s="453"/>
      <c r="B89" s="490"/>
      <c r="C89" s="458"/>
      <c r="D89" s="460"/>
      <c r="E89" s="464"/>
      <c r="F89" s="478"/>
    </row>
    <row r="90" spans="1:6" x14ac:dyDescent="0.25">
      <c r="A90" s="453"/>
      <c r="B90" s="490"/>
      <c r="C90" s="458"/>
      <c r="D90" s="460"/>
      <c r="E90" s="464"/>
      <c r="F90" s="478"/>
    </row>
    <row r="91" spans="1:6" x14ac:dyDescent="0.25">
      <c r="A91" s="453"/>
      <c r="B91" s="490"/>
      <c r="C91" s="458"/>
      <c r="D91" s="460"/>
      <c r="E91" s="464"/>
      <c r="F91" s="478"/>
    </row>
    <row r="92" spans="1:6" x14ac:dyDescent="0.25">
      <c r="A92" s="453"/>
      <c r="B92" s="490"/>
      <c r="C92" s="458"/>
      <c r="D92" s="460"/>
      <c r="E92" s="464"/>
      <c r="F92" s="478"/>
    </row>
    <row r="93" spans="1:6" x14ac:dyDescent="0.25">
      <c r="A93" s="453"/>
      <c r="B93" s="490"/>
      <c r="C93" s="458"/>
      <c r="D93" s="460"/>
      <c r="E93" s="464"/>
      <c r="F93" s="478"/>
    </row>
    <row r="94" spans="1:6" x14ac:dyDescent="0.25">
      <c r="A94" s="453"/>
      <c r="B94" s="490"/>
      <c r="C94" s="458"/>
      <c r="D94" s="460"/>
      <c r="E94" s="464"/>
      <c r="F94" s="478"/>
    </row>
    <row r="95" spans="1:6" ht="13" x14ac:dyDescent="0.25">
      <c r="A95" s="453"/>
      <c r="B95" s="311"/>
      <c r="C95" s="458"/>
      <c r="D95" s="460"/>
      <c r="E95" s="473"/>
      <c r="F95" s="456"/>
    </row>
    <row r="96" spans="1:6" x14ac:dyDescent="0.25">
      <c r="A96" s="510"/>
      <c r="B96" s="488"/>
      <c r="C96" s="487"/>
      <c r="D96" s="487"/>
      <c r="E96" s="511"/>
      <c r="F96" s="512"/>
    </row>
    <row r="97" spans="1:6" ht="13" thickBot="1" x14ac:dyDescent="0.3">
      <c r="A97" s="466"/>
      <c r="B97" s="467"/>
      <c r="C97" s="468"/>
      <c r="D97" s="468" t="s">
        <v>119</v>
      </c>
      <c r="E97" s="469"/>
      <c r="F97" s="470">
        <f>SUM(F62:F96)</f>
        <v>0</v>
      </c>
    </row>
    <row r="98" spans="1:6" x14ac:dyDescent="0.25">
      <c r="A98" s="492"/>
      <c r="B98" s="445"/>
      <c r="C98" s="448"/>
      <c r="D98" s="448"/>
      <c r="E98" s="449"/>
      <c r="F98" s="504"/>
    </row>
    <row r="99" spans="1:6" ht="13" thickBot="1" x14ac:dyDescent="0.3">
      <c r="A99" s="451"/>
      <c r="B99" s="451"/>
      <c r="C99" s="451"/>
      <c r="D99" s="451"/>
      <c r="E99" s="471"/>
      <c r="F99" s="472"/>
    </row>
    <row r="100" spans="1:6" s="633" customFormat="1" ht="26.5" thickBot="1" x14ac:dyDescent="0.3">
      <c r="A100" s="800" t="s">
        <v>72</v>
      </c>
      <c r="B100" s="599" t="s">
        <v>73</v>
      </c>
      <c r="C100" s="599" t="s">
        <v>74</v>
      </c>
      <c r="D100" s="599" t="s">
        <v>75</v>
      </c>
      <c r="E100" s="821" t="s">
        <v>1444</v>
      </c>
      <c r="F100" s="822" t="s">
        <v>1445</v>
      </c>
    </row>
    <row r="101" spans="1:6" x14ac:dyDescent="0.25">
      <c r="A101" s="453"/>
      <c r="B101" s="454"/>
      <c r="C101" s="454"/>
      <c r="D101" s="454"/>
      <c r="E101" s="455"/>
      <c r="F101" s="456"/>
    </row>
    <row r="102" spans="1:6" ht="13" x14ac:dyDescent="0.25">
      <c r="A102" s="453"/>
      <c r="B102" s="311" t="s">
        <v>101</v>
      </c>
      <c r="C102" s="458"/>
      <c r="D102" s="458"/>
      <c r="E102" s="464"/>
      <c r="F102" s="456"/>
    </row>
    <row r="103" spans="1:6" ht="13" x14ac:dyDescent="0.25">
      <c r="A103" s="453"/>
      <c r="B103" s="295"/>
      <c r="C103" s="458"/>
      <c r="D103" s="458"/>
      <c r="E103" s="473"/>
      <c r="F103" s="456"/>
    </row>
    <row r="104" spans="1:6" ht="13" x14ac:dyDescent="0.25">
      <c r="A104" s="453"/>
      <c r="B104" s="295" t="s">
        <v>102</v>
      </c>
      <c r="C104" s="458"/>
      <c r="D104" s="458"/>
      <c r="E104" s="473"/>
      <c r="F104" s="456"/>
    </row>
    <row r="105" spans="1:6" x14ac:dyDescent="0.25">
      <c r="A105" s="453"/>
      <c r="B105" s="304"/>
      <c r="C105" s="458"/>
      <c r="D105" s="458"/>
      <c r="E105" s="464"/>
      <c r="F105" s="456"/>
    </row>
    <row r="106" spans="1:6" ht="13" x14ac:dyDescent="0.25">
      <c r="A106" s="453"/>
      <c r="B106" s="295" t="s">
        <v>70</v>
      </c>
      <c r="C106" s="458"/>
      <c r="D106" s="458"/>
      <c r="E106" s="464"/>
      <c r="F106" s="456"/>
    </row>
    <row r="107" spans="1:6" x14ac:dyDescent="0.25">
      <c r="A107" s="453"/>
      <c r="B107" s="454"/>
      <c r="C107" s="458"/>
      <c r="D107" s="458"/>
      <c r="E107" s="464"/>
      <c r="F107" s="456"/>
    </row>
    <row r="108" spans="1:6" ht="37.5" x14ac:dyDescent="0.25">
      <c r="A108" s="453"/>
      <c r="B108" s="304" t="s">
        <v>176</v>
      </c>
      <c r="C108" s="458"/>
      <c r="D108" s="458"/>
      <c r="E108" s="464"/>
      <c r="F108" s="456"/>
    </row>
    <row r="109" spans="1:6" ht="13" x14ac:dyDescent="0.25">
      <c r="A109" s="329"/>
      <c r="B109" s="330"/>
      <c r="C109" s="458"/>
      <c r="D109" s="458"/>
      <c r="E109" s="464"/>
      <c r="F109" s="456"/>
    </row>
    <row r="110" spans="1:6" x14ac:dyDescent="0.25">
      <c r="A110" s="503" t="s">
        <v>137</v>
      </c>
      <c r="B110" s="490" t="s">
        <v>21</v>
      </c>
      <c r="C110" s="458" t="s">
        <v>294</v>
      </c>
      <c r="D110" s="458">
        <v>1</v>
      </c>
      <c r="E110" s="461"/>
      <c r="F110" s="456">
        <f>D110*E110</f>
        <v>0</v>
      </c>
    </row>
    <row r="111" spans="1:6" x14ac:dyDescent="0.25">
      <c r="A111" s="503" t="s">
        <v>27</v>
      </c>
      <c r="B111" s="490" t="s">
        <v>740</v>
      </c>
      <c r="C111" s="458" t="s">
        <v>294</v>
      </c>
      <c r="D111" s="458">
        <v>3</v>
      </c>
      <c r="E111" s="461"/>
      <c r="F111" s="456">
        <f>D111*E111</f>
        <v>0</v>
      </c>
    </row>
    <row r="112" spans="1:6" x14ac:dyDescent="0.25">
      <c r="A112" s="503"/>
      <c r="B112" s="490"/>
      <c r="C112" s="458"/>
      <c r="D112" s="458"/>
      <c r="E112" s="461"/>
      <c r="F112" s="456"/>
    </row>
    <row r="113" spans="1:6" ht="25" x14ac:dyDescent="0.25">
      <c r="A113" s="453"/>
      <c r="B113" s="304" t="s">
        <v>960</v>
      </c>
      <c r="C113" s="458"/>
      <c r="D113" s="458"/>
      <c r="E113" s="461"/>
      <c r="F113" s="456"/>
    </row>
    <row r="114" spans="1:6" ht="13" x14ac:dyDescent="0.25">
      <c r="A114" s="329"/>
      <c r="B114" s="330"/>
      <c r="C114" s="458"/>
      <c r="D114" s="458"/>
      <c r="E114" s="461"/>
      <c r="F114" s="456"/>
    </row>
    <row r="115" spans="1:6" x14ac:dyDescent="0.25">
      <c r="A115" s="503" t="s">
        <v>137</v>
      </c>
      <c r="B115" s="490" t="s">
        <v>21</v>
      </c>
      <c r="C115" s="458" t="s">
        <v>294</v>
      </c>
      <c r="D115" s="458">
        <v>3</v>
      </c>
      <c r="E115" s="461"/>
      <c r="F115" s="456">
        <f>D115*E115</f>
        <v>0</v>
      </c>
    </row>
    <row r="116" spans="1:6" x14ac:dyDescent="0.25">
      <c r="A116" s="503"/>
      <c r="B116" s="490"/>
      <c r="C116" s="458"/>
      <c r="D116" s="458"/>
      <c r="E116" s="461"/>
      <c r="F116" s="456"/>
    </row>
    <row r="117" spans="1:6" ht="13" x14ac:dyDescent="0.25">
      <c r="A117" s="503"/>
      <c r="B117" s="295" t="s">
        <v>71</v>
      </c>
      <c r="C117" s="458"/>
      <c r="D117" s="458"/>
      <c r="E117" s="461"/>
      <c r="F117" s="456"/>
    </row>
    <row r="118" spans="1:6" ht="13" x14ac:dyDescent="0.25">
      <c r="A118" s="453"/>
      <c r="B118" s="311"/>
      <c r="C118" s="458"/>
      <c r="D118" s="458"/>
      <c r="E118" s="461"/>
      <c r="F118" s="456"/>
    </row>
    <row r="119" spans="1:6" ht="25" x14ac:dyDescent="0.25">
      <c r="A119" s="453"/>
      <c r="B119" s="304" t="s">
        <v>170</v>
      </c>
      <c r="C119" s="458"/>
      <c r="D119" s="458"/>
      <c r="E119" s="461"/>
      <c r="F119" s="456"/>
    </row>
    <row r="120" spans="1:6" x14ac:dyDescent="0.25">
      <c r="A120" s="453"/>
      <c r="B120" s="463"/>
      <c r="C120" s="458"/>
      <c r="D120" s="458"/>
      <c r="E120" s="461"/>
      <c r="F120" s="456"/>
    </row>
    <row r="121" spans="1:6" x14ac:dyDescent="0.25">
      <c r="A121" s="503" t="s">
        <v>147</v>
      </c>
      <c r="B121" s="490" t="s">
        <v>240</v>
      </c>
      <c r="C121" s="458" t="s">
        <v>294</v>
      </c>
      <c r="D121" s="458">
        <v>1</v>
      </c>
      <c r="E121" s="461"/>
      <c r="F121" s="456">
        <f>D121*E121</f>
        <v>0</v>
      </c>
    </row>
    <row r="122" spans="1:6" x14ac:dyDescent="0.25">
      <c r="A122" s="503"/>
      <c r="B122" s="490"/>
      <c r="C122" s="458"/>
      <c r="D122" s="458"/>
      <c r="E122" s="461"/>
      <c r="F122" s="456"/>
    </row>
    <row r="123" spans="1:6" ht="13" x14ac:dyDescent="0.3">
      <c r="A123" s="453"/>
      <c r="B123" s="362" t="s">
        <v>86</v>
      </c>
      <c r="C123" s="487"/>
      <c r="D123" s="487"/>
      <c r="E123" s="461"/>
      <c r="F123" s="456"/>
    </row>
    <row r="124" spans="1:6" x14ac:dyDescent="0.25">
      <c r="A124" s="453"/>
      <c r="B124" s="488"/>
      <c r="C124" s="487"/>
      <c r="D124" s="487"/>
      <c r="E124" s="461"/>
      <c r="F124" s="456"/>
    </row>
    <row r="125" spans="1:6" ht="50" x14ac:dyDescent="0.25">
      <c r="A125" s="453"/>
      <c r="B125" s="339" t="s">
        <v>234</v>
      </c>
      <c r="C125" s="487"/>
      <c r="D125" s="487"/>
      <c r="E125" s="461"/>
      <c r="F125" s="456"/>
    </row>
    <row r="126" spans="1:6" x14ac:dyDescent="0.25">
      <c r="A126" s="453"/>
      <c r="B126" s="339"/>
      <c r="C126" s="487"/>
      <c r="D126" s="487"/>
      <c r="E126" s="461"/>
      <c r="F126" s="456"/>
    </row>
    <row r="127" spans="1:6" x14ac:dyDescent="0.25">
      <c r="A127" s="453" t="s">
        <v>191</v>
      </c>
      <c r="B127" s="490" t="s">
        <v>740</v>
      </c>
      <c r="C127" s="458" t="s">
        <v>294</v>
      </c>
      <c r="D127" s="458">
        <v>1</v>
      </c>
      <c r="E127" s="461"/>
      <c r="F127" s="456">
        <f>D127*E127</f>
        <v>0</v>
      </c>
    </row>
    <row r="128" spans="1:6" x14ac:dyDescent="0.25">
      <c r="A128" s="453"/>
      <c r="B128" s="490"/>
      <c r="C128" s="458"/>
      <c r="D128" s="458"/>
      <c r="E128" s="461"/>
      <c r="F128" s="456"/>
    </row>
    <row r="129" spans="1:6" ht="50" x14ac:dyDescent="0.25">
      <c r="A129" s="453"/>
      <c r="B129" s="339" t="s">
        <v>773</v>
      </c>
      <c r="C129" s="487"/>
      <c r="D129" s="487"/>
      <c r="E129" s="461"/>
      <c r="F129" s="456"/>
    </row>
    <row r="130" spans="1:6" x14ac:dyDescent="0.25">
      <c r="A130" s="453"/>
      <c r="B130" s="339"/>
      <c r="C130" s="487"/>
      <c r="D130" s="487"/>
      <c r="E130" s="461"/>
      <c r="F130" s="456"/>
    </row>
    <row r="131" spans="1:6" x14ac:dyDescent="0.25">
      <c r="A131" s="453" t="s">
        <v>237</v>
      </c>
      <c r="B131" s="454" t="s">
        <v>247</v>
      </c>
      <c r="C131" s="458" t="s">
        <v>294</v>
      </c>
      <c r="D131" s="458">
        <v>1</v>
      </c>
      <c r="E131" s="461"/>
      <c r="F131" s="456">
        <f>D131*E131</f>
        <v>0</v>
      </c>
    </row>
    <row r="132" spans="1:6" x14ac:dyDescent="0.25">
      <c r="A132" s="453"/>
      <c r="B132" s="490"/>
      <c r="C132" s="458"/>
      <c r="D132" s="458"/>
      <c r="E132" s="461"/>
      <c r="F132" s="456"/>
    </row>
    <row r="133" spans="1:6" ht="13" x14ac:dyDescent="0.25">
      <c r="A133" s="453"/>
      <c r="B133" s="311" t="s">
        <v>163</v>
      </c>
      <c r="C133" s="458"/>
      <c r="D133" s="458"/>
      <c r="E133" s="461"/>
      <c r="F133" s="456"/>
    </row>
    <row r="134" spans="1:6" ht="13" x14ac:dyDescent="0.25">
      <c r="A134" s="453"/>
      <c r="B134" s="311"/>
      <c r="C134" s="458"/>
      <c r="D134" s="458"/>
      <c r="E134" s="461"/>
      <c r="F134" s="456"/>
    </row>
    <row r="135" spans="1:6" ht="25" x14ac:dyDescent="0.25">
      <c r="A135" s="453"/>
      <c r="B135" s="339" t="s">
        <v>0</v>
      </c>
      <c r="C135" s="458"/>
      <c r="D135" s="458"/>
      <c r="E135" s="461"/>
      <c r="F135" s="456"/>
    </row>
    <row r="136" spans="1:6" x14ac:dyDescent="0.25">
      <c r="A136" s="453"/>
      <c r="B136" s="304"/>
      <c r="C136" s="458"/>
      <c r="D136" s="458"/>
      <c r="E136" s="461"/>
      <c r="F136" s="456"/>
    </row>
    <row r="137" spans="1:6" x14ac:dyDescent="0.25">
      <c r="A137" s="453" t="s">
        <v>164</v>
      </c>
      <c r="B137" s="463" t="s">
        <v>21</v>
      </c>
      <c r="C137" s="458" t="s">
        <v>294</v>
      </c>
      <c r="D137" s="458">
        <v>1</v>
      </c>
      <c r="E137" s="461"/>
      <c r="F137" s="456">
        <f>D137*E137</f>
        <v>0</v>
      </c>
    </row>
    <row r="138" spans="1:6" ht="13" thickBot="1" x14ac:dyDescent="0.3">
      <c r="A138" s="466"/>
      <c r="B138" s="467"/>
      <c r="C138" s="468"/>
      <c r="D138" s="468" t="s">
        <v>119</v>
      </c>
      <c r="E138" s="469"/>
      <c r="F138" s="470">
        <f>SUM(F110:F137)</f>
        <v>0</v>
      </c>
    </row>
    <row r="139" spans="1:6" x14ac:dyDescent="0.25">
      <c r="A139" s="492"/>
      <c r="B139" s="445"/>
      <c r="C139" s="448"/>
      <c r="D139" s="448"/>
      <c r="E139" s="449"/>
      <c r="F139" s="504"/>
    </row>
    <row r="140" spans="1:6" ht="13" thickBot="1" x14ac:dyDescent="0.3">
      <c r="A140" s="451"/>
      <c r="B140" s="451"/>
      <c r="C140" s="451"/>
      <c r="D140" s="451"/>
      <c r="E140" s="471"/>
      <c r="F140" s="472"/>
    </row>
    <row r="141" spans="1:6" s="633" customFormat="1" ht="26.5" thickBot="1" x14ac:dyDescent="0.3">
      <c r="A141" s="800" t="s">
        <v>72</v>
      </c>
      <c r="B141" s="599" t="s">
        <v>73</v>
      </c>
      <c r="C141" s="599" t="s">
        <v>74</v>
      </c>
      <c r="D141" s="599" t="s">
        <v>75</v>
      </c>
      <c r="E141" s="821" t="s">
        <v>1444</v>
      </c>
      <c r="F141" s="822" t="s">
        <v>1445</v>
      </c>
    </row>
    <row r="142" spans="1:6" x14ac:dyDescent="0.25">
      <c r="A142" s="453"/>
      <c r="B142" s="454"/>
      <c r="C142" s="454"/>
      <c r="D142" s="454"/>
      <c r="E142" s="455"/>
      <c r="F142" s="456"/>
    </row>
    <row r="143" spans="1:6" ht="13" x14ac:dyDescent="0.25">
      <c r="A143" s="453"/>
      <c r="B143" s="311" t="s">
        <v>134</v>
      </c>
      <c r="C143" s="458"/>
      <c r="D143" s="458"/>
      <c r="E143" s="464"/>
      <c r="F143" s="456"/>
    </row>
    <row r="144" spans="1:6" ht="13" x14ac:dyDescent="0.25">
      <c r="A144" s="453"/>
      <c r="B144" s="311"/>
      <c r="C144" s="458"/>
      <c r="D144" s="458"/>
      <c r="E144" s="464"/>
      <c r="F144" s="456"/>
    </row>
    <row r="145" spans="1:6" ht="37.5" x14ac:dyDescent="0.25">
      <c r="A145" s="453"/>
      <c r="B145" s="339" t="s">
        <v>728</v>
      </c>
      <c r="C145" s="458"/>
      <c r="D145" s="458"/>
      <c r="E145" s="464"/>
      <c r="F145" s="456"/>
    </row>
    <row r="146" spans="1:6" x14ac:dyDescent="0.25">
      <c r="A146" s="453"/>
      <c r="B146" s="304"/>
      <c r="C146" s="458"/>
      <c r="D146" s="458"/>
      <c r="E146" s="464"/>
      <c r="F146" s="456"/>
    </row>
    <row r="147" spans="1:6" x14ac:dyDescent="0.25">
      <c r="A147" s="453" t="s">
        <v>135</v>
      </c>
      <c r="B147" s="463" t="s">
        <v>200</v>
      </c>
      <c r="C147" s="458" t="s">
        <v>294</v>
      </c>
      <c r="D147" s="458">
        <v>1</v>
      </c>
      <c r="E147" s="461"/>
      <c r="F147" s="456">
        <f t="shared" ref="F147:F167" si="2">D147*E147</f>
        <v>0</v>
      </c>
    </row>
    <row r="148" spans="1:6" x14ac:dyDescent="0.25">
      <c r="A148" s="453" t="s">
        <v>136</v>
      </c>
      <c r="B148" s="463" t="s">
        <v>961</v>
      </c>
      <c r="C148" s="458" t="s">
        <v>294</v>
      </c>
      <c r="D148" s="458">
        <v>1</v>
      </c>
      <c r="E148" s="461"/>
      <c r="F148" s="456">
        <f t="shared" si="2"/>
        <v>0</v>
      </c>
    </row>
    <row r="149" spans="1:6" x14ac:dyDescent="0.25">
      <c r="A149" s="453"/>
      <c r="B149" s="454"/>
      <c r="C149" s="454"/>
      <c r="D149" s="454"/>
      <c r="E149" s="461"/>
      <c r="F149" s="456"/>
    </row>
    <row r="150" spans="1:6" ht="37.5" x14ac:dyDescent="0.25">
      <c r="A150" s="453"/>
      <c r="B150" s="339" t="s">
        <v>201</v>
      </c>
      <c r="C150" s="458"/>
      <c r="D150" s="458"/>
      <c r="E150" s="461"/>
      <c r="F150" s="456"/>
    </row>
    <row r="151" spans="1:6" x14ac:dyDescent="0.25">
      <c r="A151" s="453"/>
      <c r="B151" s="304"/>
      <c r="C151" s="458"/>
      <c r="D151" s="458"/>
      <c r="E151" s="461"/>
      <c r="F151" s="456"/>
    </row>
    <row r="152" spans="1:6" x14ac:dyDescent="0.25">
      <c r="A152" s="453" t="s">
        <v>62</v>
      </c>
      <c r="B152" s="463" t="s">
        <v>200</v>
      </c>
      <c r="C152" s="458" t="s">
        <v>294</v>
      </c>
      <c r="D152" s="458">
        <v>1</v>
      </c>
      <c r="E152" s="461"/>
      <c r="F152" s="456">
        <f t="shared" si="2"/>
        <v>0</v>
      </c>
    </row>
    <row r="153" spans="1:6" x14ac:dyDescent="0.25">
      <c r="A153" s="453" t="s">
        <v>63</v>
      </c>
      <c r="B153" s="463" t="s">
        <v>729</v>
      </c>
      <c r="C153" s="458" t="s">
        <v>294</v>
      </c>
      <c r="D153" s="458">
        <v>1</v>
      </c>
      <c r="E153" s="461"/>
      <c r="F153" s="456">
        <f t="shared" si="2"/>
        <v>0</v>
      </c>
    </row>
    <row r="154" spans="1:6" x14ac:dyDescent="0.25">
      <c r="A154" s="453" t="s">
        <v>64</v>
      </c>
      <c r="B154" s="463" t="s">
        <v>962</v>
      </c>
      <c r="C154" s="458" t="s">
        <v>294</v>
      </c>
      <c r="D154" s="458">
        <v>3</v>
      </c>
      <c r="E154" s="461"/>
      <c r="F154" s="456">
        <f t="shared" si="2"/>
        <v>0</v>
      </c>
    </row>
    <row r="155" spans="1:6" x14ac:dyDescent="0.25">
      <c r="A155" s="453" t="s">
        <v>963</v>
      </c>
      <c r="B155" s="463" t="s">
        <v>964</v>
      </c>
      <c r="C155" s="458" t="s">
        <v>294</v>
      </c>
      <c r="D155" s="458">
        <v>3</v>
      </c>
      <c r="E155" s="461"/>
      <c r="F155" s="456">
        <f t="shared" si="2"/>
        <v>0</v>
      </c>
    </row>
    <row r="156" spans="1:6" x14ac:dyDescent="0.25">
      <c r="A156" s="453"/>
      <c r="B156" s="463"/>
      <c r="C156" s="458"/>
      <c r="D156" s="458"/>
      <c r="E156" s="461"/>
      <c r="F156" s="456"/>
    </row>
    <row r="157" spans="1:6" ht="37.5" x14ac:dyDescent="0.25">
      <c r="A157" s="453"/>
      <c r="B157" s="339" t="s">
        <v>959</v>
      </c>
      <c r="C157" s="458"/>
      <c r="D157" s="458"/>
      <c r="E157" s="461"/>
      <c r="F157" s="456"/>
    </row>
    <row r="158" spans="1:6" x14ac:dyDescent="0.25">
      <c r="A158" s="453"/>
      <c r="B158" s="304"/>
      <c r="C158" s="458"/>
      <c r="D158" s="458"/>
      <c r="E158" s="461"/>
      <c r="F158" s="456"/>
    </row>
    <row r="159" spans="1:6" x14ac:dyDescent="0.25">
      <c r="A159" s="453" t="s">
        <v>965</v>
      </c>
      <c r="B159" s="463" t="s">
        <v>200</v>
      </c>
      <c r="C159" s="458" t="s">
        <v>294</v>
      </c>
      <c r="D159" s="458">
        <v>1</v>
      </c>
      <c r="E159" s="461"/>
      <c r="F159" s="456">
        <f t="shared" si="2"/>
        <v>0</v>
      </c>
    </row>
    <row r="160" spans="1:6" x14ac:dyDescent="0.25">
      <c r="A160" s="453" t="s">
        <v>966</v>
      </c>
      <c r="B160" s="463" t="s">
        <v>730</v>
      </c>
      <c r="C160" s="458" t="s">
        <v>294</v>
      </c>
      <c r="D160" s="458">
        <v>4</v>
      </c>
      <c r="E160" s="461"/>
      <c r="F160" s="456">
        <f t="shared" si="2"/>
        <v>0</v>
      </c>
    </row>
    <row r="161" spans="1:6" x14ac:dyDescent="0.25">
      <c r="A161" s="453"/>
      <c r="B161" s="463"/>
      <c r="C161" s="458"/>
      <c r="D161" s="458"/>
      <c r="E161" s="461"/>
      <c r="F161" s="456"/>
    </row>
    <row r="162" spans="1:6" ht="13" x14ac:dyDescent="0.25">
      <c r="A162" s="453"/>
      <c r="B162" s="295" t="s">
        <v>76</v>
      </c>
      <c r="C162" s="458"/>
      <c r="D162" s="458"/>
      <c r="E162" s="461"/>
      <c r="F162" s="456"/>
    </row>
    <row r="163" spans="1:6" x14ac:dyDescent="0.25">
      <c r="A163" s="453"/>
      <c r="B163" s="304"/>
      <c r="C163" s="458"/>
      <c r="D163" s="458"/>
      <c r="E163" s="461"/>
      <c r="F163" s="456"/>
    </row>
    <row r="164" spans="1:6" ht="37.5" x14ac:dyDescent="0.25">
      <c r="A164" s="453"/>
      <c r="B164" s="339" t="s">
        <v>65</v>
      </c>
      <c r="C164" s="458"/>
      <c r="D164" s="458"/>
      <c r="E164" s="461"/>
      <c r="F164" s="456"/>
    </row>
    <row r="165" spans="1:6" x14ac:dyDescent="0.25">
      <c r="A165" s="453"/>
      <c r="B165" s="454"/>
      <c r="C165" s="458"/>
      <c r="D165" s="458"/>
      <c r="E165" s="461"/>
      <c r="F165" s="456"/>
    </row>
    <row r="166" spans="1:6" x14ac:dyDescent="0.25">
      <c r="A166" s="453" t="s">
        <v>165</v>
      </c>
      <c r="B166" s="454" t="s">
        <v>21</v>
      </c>
      <c r="C166" s="458" t="s">
        <v>294</v>
      </c>
      <c r="D166" s="458">
        <v>1</v>
      </c>
      <c r="E166" s="461"/>
      <c r="F166" s="456">
        <f t="shared" si="2"/>
        <v>0</v>
      </c>
    </row>
    <row r="167" spans="1:6" x14ac:dyDescent="0.25">
      <c r="A167" s="453" t="s">
        <v>1</v>
      </c>
      <c r="B167" s="454" t="s">
        <v>740</v>
      </c>
      <c r="C167" s="458" t="s">
        <v>294</v>
      </c>
      <c r="D167" s="458">
        <v>1</v>
      </c>
      <c r="E167" s="461"/>
      <c r="F167" s="456">
        <f t="shared" si="2"/>
        <v>0</v>
      </c>
    </row>
    <row r="168" spans="1:6" x14ac:dyDescent="0.25">
      <c r="A168" s="453"/>
      <c r="B168" s="454"/>
      <c r="C168" s="458"/>
      <c r="D168" s="458"/>
      <c r="E168" s="464"/>
      <c r="F168" s="558"/>
    </row>
    <row r="169" spans="1:6" x14ac:dyDescent="0.25">
      <c r="A169" s="453"/>
      <c r="B169" s="339"/>
      <c r="C169" s="458"/>
      <c r="D169" s="458"/>
      <c r="E169" s="464"/>
      <c r="F169" s="456"/>
    </row>
    <row r="170" spans="1:6" x14ac:dyDescent="0.25">
      <c r="A170" s="453"/>
      <c r="B170" s="454"/>
      <c r="C170" s="458"/>
      <c r="D170" s="458"/>
      <c r="E170" s="464"/>
      <c r="F170" s="456"/>
    </row>
    <row r="171" spans="1:6" x14ac:dyDescent="0.25">
      <c r="A171" s="453"/>
      <c r="B171" s="454"/>
      <c r="C171" s="458"/>
      <c r="D171" s="458"/>
      <c r="E171" s="464"/>
      <c r="F171" s="514"/>
    </row>
    <row r="172" spans="1:6" x14ac:dyDescent="0.25">
      <c r="A172" s="453"/>
      <c r="B172" s="454"/>
      <c r="C172" s="458"/>
      <c r="D172" s="458"/>
      <c r="E172" s="464"/>
      <c r="F172" s="514"/>
    </row>
    <row r="173" spans="1:6" x14ac:dyDescent="0.25">
      <c r="A173" s="453"/>
      <c r="B173" s="339"/>
      <c r="C173" s="487"/>
      <c r="D173" s="487"/>
      <c r="E173" s="464"/>
      <c r="F173" s="514"/>
    </row>
    <row r="174" spans="1:6" x14ac:dyDescent="0.25">
      <c r="A174" s="453"/>
      <c r="B174" s="372"/>
      <c r="C174" s="458"/>
      <c r="D174" s="458"/>
      <c r="E174" s="513"/>
      <c r="F174" s="456"/>
    </row>
    <row r="175" spans="1:6" x14ac:dyDescent="0.25">
      <c r="A175" s="453"/>
      <c r="B175" s="304"/>
      <c r="C175" s="458"/>
      <c r="D175" s="458"/>
      <c r="E175" s="513"/>
      <c r="F175" s="456"/>
    </row>
    <row r="176" spans="1:6" x14ac:dyDescent="0.25">
      <c r="A176" s="453"/>
      <c r="B176" s="454"/>
      <c r="C176" s="458"/>
      <c r="D176" s="458"/>
      <c r="E176" s="464"/>
      <c r="F176" s="478"/>
    </row>
    <row r="177" spans="1:6" s="1" customFormat="1" x14ac:dyDescent="0.25">
      <c r="A177" s="453"/>
      <c r="B177" s="454"/>
      <c r="C177" s="458"/>
      <c r="D177" s="485"/>
      <c r="E177" s="464"/>
      <c r="F177" s="462"/>
    </row>
    <row r="178" spans="1:6" s="1" customFormat="1" x14ac:dyDescent="0.25">
      <c r="A178" s="453"/>
      <c r="B178" s="454"/>
      <c r="C178" s="458"/>
      <c r="D178" s="485"/>
      <c r="E178" s="464"/>
      <c r="F178" s="462"/>
    </row>
    <row r="179" spans="1:6" s="1" customFormat="1" ht="13" thickBot="1" x14ac:dyDescent="0.3">
      <c r="A179" s="466"/>
      <c r="B179" s="467"/>
      <c r="C179" s="468"/>
      <c r="D179" s="468" t="s">
        <v>119</v>
      </c>
      <c r="E179" s="469"/>
      <c r="F179" s="470">
        <f>SUM(F147:F178)</f>
        <v>0</v>
      </c>
    </row>
    <row r="180" spans="1:6" s="1" customFormat="1" ht="13" x14ac:dyDescent="0.3">
      <c r="A180" s="492"/>
      <c r="B180" s="15"/>
      <c r="C180" s="515"/>
      <c r="D180" s="515"/>
      <c r="E180" s="516"/>
      <c r="F180" s="517"/>
    </row>
    <row r="181" spans="1:6" s="1" customFormat="1" ht="13" thickBot="1" x14ac:dyDescent="0.3">
      <c r="A181" s="492"/>
      <c r="B181" s="445"/>
      <c r="C181" s="448"/>
      <c r="D181" s="448"/>
      <c r="E181" s="449"/>
      <c r="F181" s="504"/>
    </row>
    <row r="182" spans="1:6" s="633" customFormat="1" ht="26.5" thickBot="1" x14ac:dyDescent="0.3">
      <c r="A182" s="800" t="s">
        <v>72</v>
      </c>
      <c r="B182" s="599" t="s">
        <v>73</v>
      </c>
      <c r="C182" s="599" t="s">
        <v>74</v>
      </c>
      <c r="D182" s="599" t="s">
        <v>75</v>
      </c>
      <c r="E182" s="821" t="s">
        <v>1444</v>
      </c>
      <c r="F182" s="822" t="s">
        <v>1445</v>
      </c>
    </row>
    <row r="183" spans="1:6" s="1" customFormat="1" ht="13" x14ac:dyDescent="0.3">
      <c r="A183" s="306"/>
      <c r="B183" s="307"/>
      <c r="C183" s="307"/>
      <c r="D183" s="307"/>
      <c r="E183" s="499"/>
      <c r="F183" s="500"/>
    </row>
    <row r="184" spans="1:6" s="1" customFormat="1" ht="26" x14ac:dyDescent="0.2">
      <c r="A184" s="453"/>
      <c r="B184" s="311" t="s">
        <v>104</v>
      </c>
      <c r="C184" s="458"/>
      <c r="D184" s="485"/>
      <c r="E184" s="464"/>
      <c r="F184" s="465"/>
    </row>
    <row r="185" spans="1:6" s="1" customFormat="1" x14ac:dyDescent="0.2">
      <c r="A185" s="453"/>
      <c r="B185" s="454"/>
      <c r="C185" s="458"/>
      <c r="D185" s="485"/>
      <c r="E185" s="464"/>
      <c r="F185" s="465"/>
    </row>
    <row r="186" spans="1:6" s="1" customFormat="1" ht="37.5" x14ac:dyDescent="0.2">
      <c r="A186" s="453"/>
      <c r="B186" s="304" t="s">
        <v>1395</v>
      </c>
      <c r="C186" s="458"/>
      <c r="D186" s="485"/>
      <c r="E186" s="464"/>
      <c r="F186" s="465"/>
    </row>
    <row r="187" spans="1:6" s="1" customFormat="1" x14ac:dyDescent="0.25">
      <c r="A187" s="453"/>
      <c r="B187" s="454"/>
      <c r="C187" s="458"/>
      <c r="D187" s="485"/>
      <c r="E187" s="464"/>
      <c r="F187" s="462"/>
    </row>
    <row r="188" spans="1:6" s="1" customFormat="1" x14ac:dyDescent="0.2">
      <c r="A188" s="453" t="s">
        <v>956</v>
      </c>
      <c r="B188" s="454" t="s">
        <v>82</v>
      </c>
      <c r="C188" s="458" t="s">
        <v>294</v>
      </c>
      <c r="D188" s="485">
        <v>1</v>
      </c>
      <c r="E188" s="461"/>
      <c r="F188" s="456">
        <f>D188*E188</f>
        <v>0</v>
      </c>
    </row>
    <row r="189" spans="1:6" s="1" customFormat="1" x14ac:dyDescent="0.2">
      <c r="A189" s="453"/>
      <c r="B189" s="454"/>
      <c r="C189" s="458"/>
      <c r="D189" s="485"/>
      <c r="E189" s="461"/>
      <c r="F189" s="456"/>
    </row>
    <row r="190" spans="1:6" s="1" customFormat="1" ht="13" x14ac:dyDescent="0.2">
      <c r="A190" s="453"/>
      <c r="B190" s="295" t="s">
        <v>105</v>
      </c>
      <c r="C190" s="458"/>
      <c r="D190" s="485"/>
      <c r="E190" s="461"/>
      <c r="F190" s="456"/>
    </row>
    <row r="191" spans="1:6" s="1" customFormat="1" x14ac:dyDescent="0.2">
      <c r="A191" s="453"/>
      <c r="B191" s="454"/>
      <c r="C191" s="458"/>
      <c r="D191" s="485"/>
      <c r="E191" s="461"/>
      <c r="F191" s="456"/>
    </row>
    <row r="192" spans="1:6" s="1" customFormat="1" ht="25" x14ac:dyDescent="0.2">
      <c r="A192" s="453"/>
      <c r="B192" s="304" t="s">
        <v>30</v>
      </c>
      <c r="C192" s="458"/>
      <c r="D192" s="485"/>
      <c r="E192" s="461"/>
      <c r="F192" s="456"/>
    </row>
    <row r="193" spans="1:6" s="1" customFormat="1" x14ac:dyDescent="0.2">
      <c r="A193" s="453"/>
      <c r="B193" s="454"/>
      <c r="C193" s="458"/>
      <c r="D193" s="458"/>
      <c r="E193" s="461"/>
      <c r="F193" s="456"/>
    </row>
    <row r="194" spans="1:6" s="1" customFormat="1" x14ac:dyDescent="0.2">
      <c r="A194" s="453" t="s">
        <v>31</v>
      </c>
      <c r="B194" s="454" t="s">
        <v>882</v>
      </c>
      <c r="C194" s="458" t="s">
        <v>294</v>
      </c>
      <c r="D194" s="485">
        <v>1</v>
      </c>
      <c r="E194" s="461"/>
      <c r="F194" s="456">
        <f>D194*E194</f>
        <v>0</v>
      </c>
    </row>
    <row r="195" spans="1:6" s="1" customFormat="1" x14ac:dyDescent="0.2">
      <c r="A195" s="453"/>
      <c r="B195" s="454"/>
      <c r="C195" s="458"/>
      <c r="D195" s="485"/>
      <c r="E195" s="461"/>
      <c r="F195" s="456"/>
    </row>
    <row r="196" spans="1:6" s="1" customFormat="1" ht="37.5" x14ac:dyDescent="0.2">
      <c r="A196" s="453"/>
      <c r="B196" s="304" t="s">
        <v>1396</v>
      </c>
      <c r="C196" s="458"/>
      <c r="D196" s="485"/>
      <c r="E196" s="461"/>
      <c r="F196" s="456"/>
    </row>
    <row r="197" spans="1:6" s="1" customFormat="1" ht="13" x14ac:dyDescent="0.3">
      <c r="A197" s="453"/>
      <c r="B197" s="307"/>
      <c r="C197" s="458"/>
      <c r="D197" s="485"/>
      <c r="E197" s="461"/>
      <c r="F197" s="456"/>
    </row>
    <row r="198" spans="1:6" s="1" customFormat="1" x14ac:dyDescent="0.2">
      <c r="A198" s="453" t="s">
        <v>657</v>
      </c>
      <c r="B198" s="454" t="s">
        <v>82</v>
      </c>
      <c r="C198" s="458" t="s">
        <v>294</v>
      </c>
      <c r="D198" s="485">
        <v>1</v>
      </c>
      <c r="E198" s="461"/>
      <c r="F198" s="456">
        <f>D198*E198</f>
        <v>0</v>
      </c>
    </row>
    <row r="199" spans="1:6" s="1" customFormat="1" ht="13" x14ac:dyDescent="0.3">
      <c r="A199" s="306"/>
      <c r="B199" s="307"/>
      <c r="C199" s="307"/>
      <c r="D199" s="307"/>
      <c r="E199" s="461"/>
      <c r="F199" s="456"/>
    </row>
    <row r="200" spans="1:6" s="1" customFormat="1" ht="13" x14ac:dyDescent="0.2">
      <c r="A200" s="453"/>
      <c r="B200" s="311" t="s">
        <v>161</v>
      </c>
      <c r="C200" s="458"/>
      <c r="D200" s="485"/>
      <c r="E200" s="461"/>
      <c r="F200" s="456"/>
    </row>
    <row r="201" spans="1:6" s="1" customFormat="1" x14ac:dyDescent="0.2">
      <c r="A201" s="453"/>
      <c r="B201" s="454"/>
      <c r="C201" s="458"/>
      <c r="D201" s="485"/>
      <c r="E201" s="461"/>
      <c r="F201" s="456"/>
    </row>
    <row r="202" spans="1:6" s="1" customFormat="1" ht="50" x14ac:dyDescent="0.2">
      <c r="A202" s="453" t="s">
        <v>34</v>
      </c>
      <c r="B202" s="304" t="s">
        <v>1397</v>
      </c>
      <c r="C202" s="458" t="s">
        <v>66</v>
      </c>
      <c r="D202" s="485">
        <v>60</v>
      </c>
      <c r="E202" s="461"/>
      <c r="F202" s="456">
        <f>D202*E202</f>
        <v>0</v>
      </c>
    </row>
    <row r="203" spans="1:6" s="1" customFormat="1" x14ac:dyDescent="0.2">
      <c r="A203" s="453"/>
      <c r="B203" s="454"/>
      <c r="C203" s="454"/>
      <c r="D203" s="485"/>
      <c r="E203" s="461"/>
      <c r="F203" s="456"/>
    </row>
    <row r="204" spans="1:6" s="1" customFormat="1" ht="13" x14ac:dyDescent="0.2">
      <c r="A204" s="453"/>
      <c r="B204" s="311" t="s">
        <v>138</v>
      </c>
      <c r="C204" s="454"/>
      <c r="D204" s="485"/>
      <c r="E204" s="461"/>
      <c r="F204" s="456"/>
    </row>
    <row r="205" spans="1:6" s="1" customFormat="1" ht="13" x14ac:dyDescent="0.2">
      <c r="A205" s="453"/>
      <c r="B205" s="311"/>
      <c r="C205" s="454"/>
      <c r="D205" s="485"/>
      <c r="E205" s="461"/>
      <c r="F205" s="456"/>
    </row>
    <row r="206" spans="1:6" s="1" customFormat="1" ht="25" x14ac:dyDescent="0.2">
      <c r="A206" s="453"/>
      <c r="B206" s="304" t="s">
        <v>1399</v>
      </c>
      <c r="C206" s="454"/>
      <c r="D206" s="485"/>
      <c r="E206" s="461"/>
      <c r="F206" s="456"/>
    </row>
    <row r="207" spans="1:6" s="1" customFormat="1" x14ac:dyDescent="0.2">
      <c r="A207" s="453"/>
      <c r="B207" s="454"/>
      <c r="C207" s="454"/>
      <c r="D207" s="485"/>
      <c r="E207" s="461"/>
      <c r="F207" s="456"/>
    </row>
    <row r="208" spans="1:6" s="1" customFormat="1" x14ac:dyDescent="0.2">
      <c r="A208" s="453" t="s">
        <v>35</v>
      </c>
      <c r="B208" s="463" t="s">
        <v>880</v>
      </c>
      <c r="C208" s="458" t="s">
        <v>294</v>
      </c>
      <c r="D208" s="458">
        <v>1</v>
      </c>
      <c r="E208" s="461"/>
      <c r="F208" s="456">
        <f>D208*E208</f>
        <v>0</v>
      </c>
    </row>
    <row r="209" spans="1:6" s="1" customFormat="1" x14ac:dyDescent="0.2">
      <c r="A209" s="453"/>
      <c r="B209" s="454"/>
      <c r="C209" s="458"/>
      <c r="D209" s="458"/>
      <c r="E209" s="464"/>
      <c r="F209" s="456"/>
    </row>
    <row r="210" spans="1:6" s="1" customFormat="1" x14ac:dyDescent="0.25">
      <c r="A210" s="453"/>
      <c r="B210" s="454"/>
      <c r="C210" s="458"/>
      <c r="D210" s="485"/>
      <c r="E210" s="464"/>
      <c r="F210" s="462"/>
    </row>
    <row r="211" spans="1:6" s="1" customFormat="1" ht="13" x14ac:dyDescent="0.2">
      <c r="A211" s="453"/>
      <c r="B211" s="311"/>
      <c r="C211" s="458"/>
      <c r="D211" s="458"/>
      <c r="E211" s="473"/>
      <c r="F211" s="456"/>
    </row>
    <row r="212" spans="1:6" s="1" customFormat="1" ht="13" x14ac:dyDescent="0.2">
      <c r="A212" s="453"/>
      <c r="B212" s="311"/>
      <c r="C212" s="458"/>
      <c r="D212" s="458"/>
      <c r="E212" s="473"/>
      <c r="F212" s="456"/>
    </row>
    <row r="213" spans="1:6" s="1" customFormat="1" ht="13" x14ac:dyDescent="0.2">
      <c r="A213" s="453"/>
      <c r="B213" s="378"/>
      <c r="C213" s="458"/>
      <c r="D213" s="458"/>
      <c r="E213" s="473"/>
      <c r="F213" s="456"/>
    </row>
    <row r="214" spans="1:6" s="1" customFormat="1" ht="13" x14ac:dyDescent="0.2">
      <c r="A214" s="453"/>
      <c r="B214" s="378"/>
      <c r="C214" s="458"/>
      <c r="D214" s="458"/>
      <c r="E214" s="473"/>
      <c r="F214" s="456"/>
    </row>
    <row r="215" spans="1:6" s="1" customFormat="1" x14ac:dyDescent="0.2">
      <c r="A215" s="453"/>
      <c r="B215" s="490"/>
      <c r="C215" s="458"/>
      <c r="D215" s="458"/>
      <c r="E215" s="464"/>
      <c r="F215" s="456"/>
    </row>
    <row r="216" spans="1:6" s="1" customFormat="1" ht="13" x14ac:dyDescent="0.2">
      <c r="A216" s="453"/>
      <c r="B216" s="311"/>
      <c r="C216" s="458"/>
      <c r="D216" s="458"/>
      <c r="E216" s="473"/>
      <c r="F216" s="456"/>
    </row>
    <row r="217" spans="1:6" s="1" customFormat="1" x14ac:dyDescent="0.2">
      <c r="A217" s="453"/>
      <c r="B217" s="490"/>
      <c r="C217" s="458"/>
      <c r="D217" s="458"/>
      <c r="E217" s="464"/>
      <c r="F217" s="456"/>
    </row>
    <row r="218" spans="1:6" s="1" customFormat="1" x14ac:dyDescent="0.2">
      <c r="A218" s="453"/>
      <c r="B218" s="490"/>
      <c r="C218" s="458"/>
      <c r="D218" s="458"/>
      <c r="E218" s="464"/>
      <c r="F218" s="456"/>
    </row>
    <row r="219" spans="1:6" s="1" customFormat="1" ht="13" x14ac:dyDescent="0.2">
      <c r="A219" s="453"/>
      <c r="B219" s="311"/>
      <c r="C219" s="458"/>
      <c r="D219" s="458"/>
      <c r="E219" s="473"/>
      <c r="F219" s="456"/>
    </row>
    <row r="220" spans="1:6" s="1" customFormat="1" x14ac:dyDescent="0.2">
      <c r="A220" s="453"/>
      <c r="B220" s="454"/>
      <c r="C220" s="458"/>
      <c r="D220" s="458"/>
      <c r="E220" s="464"/>
      <c r="F220" s="456"/>
    </row>
    <row r="221" spans="1:6" s="1" customFormat="1" x14ac:dyDescent="0.25">
      <c r="A221" s="453"/>
      <c r="B221" s="454"/>
      <c r="C221" s="458"/>
      <c r="D221" s="485"/>
      <c r="E221" s="464"/>
      <c r="F221" s="462"/>
    </row>
    <row r="222" spans="1:6" s="1" customFormat="1" x14ac:dyDescent="0.25">
      <c r="A222" s="453"/>
      <c r="B222" s="454"/>
      <c r="C222" s="458"/>
      <c r="D222" s="485"/>
      <c r="E222" s="464"/>
      <c r="F222" s="462"/>
    </row>
    <row r="223" spans="1:6" s="1" customFormat="1" x14ac:dyDescent="0.25">
      <c r="A223" s="453"/>
      <c r="B223" s="454"/>
      <c r="C223" s="458"/>
      <c r="D223" s="485"/>
      <c r="E223" s="464"/>
      <c r="F223" s="462"/>
    </row>
    <row r="224" spans="1:6" s="1" customFormat="1" x14ac:dyDescent="0.25">
      <c r="A224" s="453"/>
      <c r="B224" s="454"/>
      <c r="C224" s="458"/>
      <c r="D224" s="485"/>
      <c r="E224" s="464"/>
      <c r="F224" s="462"/>
    </row>
    <row r="225" spans="1:6" s="1" customFormat="1" x14ac:dyDescent="0.25">
      <c r="A225" s="510"/>
      <c r="B225" s="488"/>
      <c r="C225" s="487"/>
      <c r="D225" s="487"/>
      <c r="E225" s="511"/>
      <c r="F225" s="512"/>
    </row>
    <row r="226" spans="1:6" s="1" customFormat="1" ht="13" thickBot="1" x14ac:dyDescent="0.3">
      <c r="A226" s="466"/>
      <c r="B226" s="467"/>
      <c r="C226" s="468"/>
      <c r="D226" s="468" t="s">
        <v>119</v>
      </c>
      <c r="E226" s="469"/>
      <c r="F226" s="470">
        <f>SUM(F188:F225)</f>
        <v>0</v>
      </c>
    </row>
    <row r="227" spans="1:6" s="1" customFormat="1" x14ac:dyDescent="0.25">
      <c r="A227" s="474"/>
      <c r="B227" s="445"/>
      <c r="C227" s="448"/>
      <c r="D227" s="448"/>
      <c r="E227" s="475"/>
      <c r="F227" s="476"/>
    </row>
    <row r="228" spans="1:6" s="1" customFormat="1" ht="13" thickBot="1" x14ac:dyDescent="0.3">
      <c r="A228" s="492"/>
      <c r="B228" s="445"/>
      <c r="C228" s="448"/>
      <c r="D228" s="448"/>
      <c r="E228" s="449"/>
      <c r="F228" s="504"/>
    </row>
    <row r="229" spans="1:6" s="633" customFormat="1" ht="26.5" thickBot="1" x14ac:dyDescent="0.3">
      <c r="A229" s="800" t="s">
        <v>72</v>
      </c>
      <c r="B229" s="599" t="s">
        <v>73</v>
      </c>
      <c r="C229" s="599" t="s">
        <v>74</v>
      </c>
      <c r="D229" s="599" t="s">
        <v>75</v>
      </c>
      <c r="E229" s="821" t="s">
        <v>1444</v>
      </c>
      <c r="F229" s="822" t="s">
        <v>1445</v>
      </c>
    </row>
    <row r="230" spans="1:6" s="1" customFormat="1" ht="13" x14ac:dyDescent="0.3">
      <c r="A230" s="306"/>
      <c r="B230" s="307"/>
      <c r="C230" s="307"/>
      <c r="D230" s="307"/>
      <c r="E230" s="499"/>
      <c r="F230" s="500"/>
    </row>
    <row r="231" spans="1:6" s="1" customFormat="1" ht="13" x14ac:dyDescent="0.2">
      <c r="A231" s="453"/>
      <c r="B231" s="311" t="s">
        <v>731</v>
      </c>
      <c r="C231" s="458"/>
      <c r="D231" s="458"/>
      <c r="E231" s="473"/>
      <c r="F231" s="456"/>
    </row>
    <row r="232" spans="1:6" s="1" customFormat="1" ht="13" x14ac:dyDescent="0.2">
      <c r="A232" s="453"/>
      <c r="B232" s="311"/>
      <c r="C232" s="458"/>
      <c r="D232" s="458"/>
      <c r="E232" s="473"/>
      <c r="F232" s="456"/>
    </row>
    <row r="233" spans="1:6" s="1" customFormat="1" ht="112.5" customHeight="1" x14ac:dyDescent="0.2">
      <c r="A233" s="453" t="s">
        <v>1409</v>
      </c>
      <c r="B233" s="490" t="s">
        <v>1448</v>
      </c>
      <c r="C233" s="458" t="s">
        <v>67</v>
      </c>
      <c r="D233" s="458">
        <v>1</v>
      </c>
      <c r="E233" s="461"/>
      <c r="F233" s="456">
        <f t="shared" ref="F233:F239" si="3">D233*E233</f>
        <v>0</v>
      </c>
    </row>
    <row r="234" spans="1:6" s="1" customFormat="1" ht="13" x14ac:dyDescent="0.2">
      <c r="A234" s="453"/>
      <c r="B234" s="311"/>
      <c r="C234" s="458"/>
      <c r="D234" s="458"/>
      <c r="E234" s="461"/>
      <c r="F234" s="456"/>
    </row>
    <row r="235" spans="1:6" s="1" customFormat="1" ht="37.5" x14ac:dyDescent="0.2">
      <c r="A235" s="453" t="s">
        <v>1410</v>
      </c>
      <c r="B235" s="454" t="s">
        <v>1394</v>
      </c>
      <c r="C235" s="458" t="s">
        <v>67</v>
      </c>
      <c r="D235" s="458">
        <v>1</v>
      </c>
      <c r="E235" s="461"/>
      <c r="F235" s="456">
        <f>D235*E235</f>
        <v>0</v>
      </c>
    </row>
    <row r="236" spans="1:6" s="1" customFormat="1" x14ac:dyDescent="0.2">
      <c r="A236" s="453"/>
      <c r="B236" s="490"/>
      <c r="C236" s="458"/>
      <c r="D236" s="458"/>
      <c r="E236" s="461"/>
      <c r="F236" s="456"/>
    </row>
    <row r="237" spans="1:6" s="1" customFormat="1" ht="37.5" x14ac:dyDescent="0.2">
      <c r="A237" s="453" t="s">
        <v>1411</v>
      </c>
      <c r="B237" s="490" t="s">
        <v>967</v>
      </c>
      <c r="C237" s="458" t="s">
        <v>67</v>
      </c>
      <c r="D237" s="458">
        <v>1</v>
      </c>
      <c r="E237" s="461"/>
      <c r="F237" s="456">
        <f t="shared" si="3"/>
        <v>0</v>
      </c>
    </row>
    <row r="238" spans="1:6" s="1" customFormat="1" ht="13" x14ac:dyDescent="0.2">
      <c r="A238" s="453"/>
      <c r="B238" s="311"/>
      <c r="C238" s="458"/>
      <c r="D238" s="458"/>
      <c r="E238" s="461"/>
      <c r="F238" s="456"/>
    </row>
    <row r="239" spans="1:6" s="1" customFormat="1" ht="50" x14ac:dyDescent="0.2">
      <c r="A239" s="453" t="s">
        <v>1412</v>
      </c>
      <c r="B239" s="490" t="s">
        <v>1413</v>
      </c>
      <c r="C239" s="458" t="s">
        <v>67</v>
      </c>
      <c r="D239" s="458">
        <v>1</v>
      </c>
      <c r="E239" s="461"/>
      <c r="F239" s="456">
        <f t="shared" si="3"/>
        <v>0</v>
      </c>
    </row>
    <row r="240" spans="1:6" s="1" customFormat="1" ht="13" x14ac:dyDescent="0.2">
      <c r="A240" s="453"/>
      <c r="B240" s="311"/>
      <c r="C240" s="458"/>
      <c r="D240" s="458"/>
      <c r="E240" s="473"/>
      <c r="F240" s="456"/>
    </row>
    <row r="241" spans="1:6" s="1" customFormat="1" ht="13" x14ac:dyDescent="0.2">
      <c r="A241" s="453"/>
      <c r="B241" s="311"/>
      <c r="C241" s="458"/>
      <c r="D241" s="458"/>
      <c r="E241" s="473"/>
      <c r="F241" s="456"/>
    </row>
    <row r="242" spans="1:6" s="1" customFormat="1" ht="13" x14ac:dyDescent="0.2">
      <c r="A242" s="453"/>
      <c r="B242" s="311" t="s">
        <v>1450</v>
      </c>
      <c r="C242" s="458"/>
      <c r="D242" s="458"/>
      <c r="E242" s="473"/>
      <c r="F242" s="456"/>
    </row>
    <row r="243" spans="1:6" s="1" customFormat="1" ht="258" customHeight="1" x14ac:dyDescent="0.25">
      <c r="A243" s="453" t="s">
        <v>1134</v>
      </c>
      <c r="B243" s="560" t="s">
        <v>1789</v>
      </c>
      <c r="C243" s="487" t="s">
        <v>1103</v>
      </c>
      <c r="D243" s="487">
        <v>1</v>
      </c>
      <c r="E243" s="676"/>
      <c r="F243" s="535">
        <f>D243*E243</f>
        <v>0</v>
      </c>
    </row>
    <row r="244" spans="1:6" s="1" customFormat="1" ht="13" x14ac:dyDescent="0.2">
      <c r="A244" s="453"/>
      <c r="B244" s="311"/>
      <c r="C244" s="458"/>
      <c r="D244" s="458"/>
      <c r="E244" s="473"/>
      <c r="F244" s="456"/>
    </row>
    <row r="245" spans="1:6" ht="69.75" customHeight="1" x14ac:dyDescent="0.25">
      <c r="A245" s="510" t="s">
        <v>1135</v>
      </c>
      <c r="B245" s="457" t="s">
        <v>1451</v>
      </c>
      <c r="C245" s="487" t="s">
        <v>1103</v>
      </c>
      <c r="D245" s="487">
        <v>1</v>
      </c>
      <c r="E245" s="539"/>
      <c r="F245" s="462">
        <f>D245*E245</f>
        <v>0</v>
      </c>
    </row>
    <row r="246" spans="1:6" s="1" customFormat="1" ht="13" x14ac:dyDescent="0.2">
      <c r="A246" s="453"/>
      <c r="B246" s="311"/>
      <c r="C246" s="458"/>
      <c r="D246" s="458"/>
      <c r="E246" s="473"/>
      <c r="F246" s="456"/>
    </row>
    <row r="247" spans="1:6" s="1" customFormat="1" ht="52" x14ac:dyDescent="0.25">
      <c r="A247" s="453" t="s">
        <v>1791</v>
      </c>
      <c r="B247" s="560" t="s">
        <v>1960</v>
      </c>
      <c r="C247" s="41" t="s">
        <v>294</v>
      </c>
      <c r="D247" s="41">
        <v>2</v>
      </c>
      <c r="E247" s="511"/>
      <c r="F247" s="512"/>
    </row>
    <row r="248" spans="1:6" s="1" customFormat="1" ht="13" thickBot="1" x14ac:dyDescent="0.3">
      <c r="A248" s="466"/>
      <c r="B248" s="467"/>
      <c r="C248" s="468"/>
      <c r="D248" s="468" t="s">
        <v>119</v>
      </c>
      <c r="E248" s="469"/>
      <c r="F248" s="470">
        <f>SUM(F233:F247)</f>
        <v>0</v>
      </c>
    </row>
    <row r="249" spans="1:6" s="1" customFormat="1" x14ac:dyDescent="0.25">
      <c r="A249" s="474"/>
      <c r="B249" s="445"/>
      <c r="C249" s="448"/>
      <c r="D249" s="448"/>
      <c r="E249" s="475"/>
      <c r="F249" s="476"/>
    </row>
    <row r="250" spans="1:6" s="1" customFormat="1" ht="13.5" thickBot="1" x14ac:dyDescent="0.35">
      <c r="A250" s="444"/>
      <c r="B250" s="445"/>
      <c r="C250" s="448"/>
      <c r="D250" s="448"/>
      <c r="E250" s="449"/>
      <c r="F250" s="504"/>
    </row>
    <row r="251" spans="1:6" s="633" customFormat="1" ht="26.5" thickBot="1" x14ac:dyDescent="0.3">
      <c r="A251" s="800" t="s">
        <v>72</v>
      </c>
      <c r="B251" s="599" t="s">
        <v>73</v>
      </c>
      <c r="C251" s="599" t="s">
        <v>74</v>
      </c>
      <c r="D251" s="599" t="s">
        <v>75</v>
      </c>
      <c r="E251" s="821" t="s">
        <v>1444</v>
      </c>
      <c r="F251" s="822" t="s">
        <v>1445</v>
      </c>
    </row>
    <row r="252" spans="1:6" s="1" customFormat="1" ht="13" x14ac:dyDescent="0.3">
      <c r="A252" s="306"/>
      <c r="B252" s="307"/>
      <c r="C252" s="307"/>
      <c r="D252" s="307"/>
      <c r="E252" s="499"/>
      <c r="F252" s="500"/>
    </row>
    <row r="253" spans="1:6" s="1" customFormat="1" x14ac:dyDescent="0.2">
      <c r="A253" s="453"/>
      <c r="B253" s="454" t="s">
        <v>88</v>
      </c>
      <c r="C253" s="458"/>
      <c r="D253" s="458"/>
      <c r="E253" s="473"/>
      <c r="F253" s="456"/>
    </row>
    <row r="254" spans="1:6" s="1" customFormat="1" ht="13" x14ac:dyDescent="0.2">
      <c r="A254" s="329"/>
      <c r="B254" s="330"/>
      <c r="C254" s="458"/>
      <c r="D254" s="458"/>
      <c r="E254" s="473"/>
      <c r="F254" s="456"/>
    </row>
    <row r="255" spans="1:6" s="1" customFormat="1" x14ac:dyDescent="0.2">
      <c r="A255" s="453"/>
      <c r="B255" s="454" t="s">
        <v>958</v>
      </c>
      <c r="C255" s="458"/>
      <c r="D255" s="458"/>
      <c r="E255" s="473"/>
      <c r="F255" s="456">
        <f>F51</f>
        <v>0</v>
      </c>
    </row>
    <row r="256" spans="1:6" s="1" customFormat="1" ht="13" x14ac:dyDescent="0.3">
      <c r="A256" s="306"/>
      <c r="B256" s="307"/>
      <c r="C256" s="307"/>
      <c r="D256" s="307"/>
      <c r="E256" s="499"/>
      <c r="F256" s="500"/>
    </row>
    <row r="257" spans="1:6" s="1" customFormat="1" x14ac:dyDescent="0.2">
      <c r="A257" s="453"/>
      <c r="B257" s="454" t="s">
        <v>790</v>
      </c>
      <c r="C257" s="458"/>
      <c r="D257" s="458"/>
      <c r="E257" s="473"/>
      <c r="F257" s="456">
        <f>F97</f>
        <v>0</v>
      </c>
    </row>
    <row r="258" spans="1:6" s="1" customFormat="1" x14ac:dyDescent="0.2">
      <c r="A258" s="453"/>
      <c r="B258" s="454"/>
      <c r="C258" s="458"/>
      <c r="D258" s="458"/>
      <c r="E258" s="473"/>
      <c r="F258" s="456"/>
    </row>
    <row r="259" spans="1:6" s="1" customFormat="1" x14ac:dyDescent="0.2">
      <c r="A259" s="453"/>
      <c r="B259" s="454" t="s">
        <v>791</v>
      </c>
      <c r="C259" s="458"/>
      <c r="D259" s="458"/>
      <c r="E259" s="473"/>
      <c r="F259" s="456">
        <f>F138</f>
        <v>0</v>
      </c>
    </row>
    <row r="260" spans="1:6" s="1" customFormat="1" x14ac:dyDescent="0.2">
      <c r="A260" s="453"/>
      <c r="B260" s="454"/>
      <c r="C260" s="458"/>
      <c r="D260" s="458"/>
      <c r="E260" s="473"/>
      <c r="F260" s="456"/>
    </row>
    <row r="261" spans="1:6" s="1" customFormat="1" x14ac:dyDescent="0.2">
      <c r="A261" s="453"/>
      <c r="B261" s="454" t="s">
        <v>792</v>
      </c>
      <c r="C261" s="458"/>
      <c r="D261" s="458"/>
      <c r="E261" s="473"/>
      <c r="F261" s="456">
        <f>F179</f>
        <v>0</v>
      </c>
    </row>
    <row r="262" spans="1:6" s="1" customFormat="1" ht="13" x14ac:dyDescent="0.2">
      <c r="A262" s="453"/>
      <c r="B262" s="295"/>
      <c r="C262" s="458"/>
      <c r="D262" s="458"/>
      <c r="E262" s="473"/>
      <c r="F262" s="456"/>
    </row>
    <row r="263" spans="1:6" s="1" customFormat="1" x14ac:dyDescent="0.2">
      <c r="A263" s="453"/>
      <c r="B263" s="454" t="s">
        <v>793</v>
      </c>
      <c r="C263" s="458"/>
      <c r="D263" s="458"/>
      <c r="E263" s="473"/>
      <c r="F263" s="456">
        <f>F226</f>
        <v>0</v>
      </c>
    </row>
    <row r="264" spans="1:6" s="1" customFormat="1" x14ac:dyDescent="0.2">
      <c r="A264" s="453"/>
      <c r="B264" s="304"/>
      <c r="C264" s="458"/>
      <c r="D264" s="458"/>
      <c r="E264" s="473"/>
      <c r="F264" s="456"/>
    </row>
    <row r="265" spans="1:6" s="1" customFormat="1" x14ac:dyDescent="0.2">
      <c r="A265" s="453"/>
      <c r="B265" s="454" t="s">
        <v>794</v>
      </c>
      <c r="C265" s="458"/>
      <c r="D265" s="458"/>
      <c r="E265" s="473"/>
      <c r="F265" s="456">
        <f>F248</f>
        <v>0</v>
      </c>
    </row>
    <row r="266" spans="1:6" s="1" customFormat="1" x14ac:dyDescent="0.2">
      <c r="A266" s="453"/>
      <c r="B266" s="454"/>
      <c r="C266" s="458"/>
      <c r="D266" s="458"/>
      <c r="E266" s="473"/>
      <c r="F266" s="456"/>
    </row>
    <row r="267" spans="1:6" s="1" customFormat="1" x14ac:dyDescent="0.2">
      <c r="A267" s="453"/>
      <c r="B267" s="454"/>
      <c r="C267" s="458"/>
      <c r="D267" s="458"/>
      <c r="E267" s="473"/>
      <c r="F267" s="456"/>
    </row>
    <row r="268" spans="1:6" s="1" customFormat="1" x14ac:dyDescent="0.2">
      <c r="A268" s="453"/>
      <c r="B268" s="304"/>
      <c r="C268" s="458"/>
      <c r="D268" s="458"/>
      <c r="E268" s="473"/>
      <c r="F268" s="456"/>
    </row>
    <row r="269" spans="1:6" s="1" customFormat="1" x14ac:dyDescent="0.2">
      <c r="A269" s="453"/>
      <c r="B269" s="454"/>
      <c r="C269" s="458"/>
      <c r="D269" s="458"/>
      <c r="E269" s="473"/>
      <c r="F269" s="456"/>
    </row>
    <row r="270" spans="1:6" s="1" customFormat="1" x14ac:dyDescent="0.2">
      <c r="A270" s="453"/>
      <c r="B270" s="454"/>
      <c r="C270" s="458"/>
      <c r="D270" s="458"/>
      <c r="E270" s="473"/>
      <c r="F270" s="456"/>
    </row>
    <row r="271" spans="1:6" s="1" customFormat="1" x14ac:dyDescent="0.2">
      <c r="A271" s="453"/>
      <c r="B271" s="454"/>
      <c r="C271" s="458"/>
      <c r="D271" s="458"/>
      <c r="E271" s="473"/>
      <c r="F271" s="456"/>
    </row>
    <row r="272" spans="1:6" s="1" customFormat="1" ht="13" x14ac:dyDescent="0.2">
      <c r="A272" s="453"/>
      <c r="B272" s="295"/>
      <c r="C272" s="458"/>
      <c r="D272" s="458"/>
      <c r="E272" s="473"/>
      <c r="F272" s="456"/>
    </row>
    <row r="273" spans="1:6" s="1" customFormat="1" x14ac:dyDescent="0.2">
      <c r="A273" s="453"/>
      <c r="B273" s="454"/>
      <c r="C273" s="458"/>
      <c r="D273" s="458"/>
      <c r="E273" s="473"/>
      <c r="F273" s="456"/>
    </row>
    <row r="274" spans="1:6" s="1" customFormat="1" x14ac:dyDescent="0.2">
      <c r="A274" s="453"/>
      <c r="B274" s="304"/>
      <c r="C274" s="458"/>
      <c r="D274" s="458"/>
      <c r="E274" s="473"/>
      <c r="F274" s="456"/>
    </row>
    <row r="275" spans="1:6" s="1" customFormat="1" x14ac:dyDescent="0.2">
      <c r="A275" s="453"/>
      <c r="B275" s="454"/>
      <c r="C275" s="458"/>
      <c r="D275" s="458"/>
      <c r="E275" s="473"/>
      <c r="F275" s="456"/>
    </row>
    <row r="276" spans="1:6" s="1" customFormat="1" x14ac:dyDescent="0.2">
      <c r="A276" s="453"/>
      <c r="B276" s="454"/>
      <c r="C276" s="458"/>
      <c r="D276" s="458"/>
      <c r="E276" s="473"/>
      <c r="F276" s="456"/>
    </row>
    <row r="277" spans="1:6" s="1" customFormat="1" x14ac:dyDescent="0.2">
      <c r="A277" s="453"/>
      <c r="B277" s="454"/>
      <c r="C277" s="458"/>
      <c r="D277" s="458"/>
      <c r="E277" s="473"/>
      <c r="F277" s="456"/>
    </row>
    <row r="278" spans="1:6" s="1" customFormat="1" x14ac:dyDescent="0.2">
      <c r="A278" s="453"/>
      <c r="B278" s="502"/>
      <c r="C278" s="458"/>
      <c r="D278" s="458"/>
      <c r="E278" s="473"/>
      <c r="F278" s="456"/>
    </row>
    <row r="279" spans="1:6" s="1" customFormat="1" x14ac:dyDescent="0.2">
      <c r="A279" s="453"/>
      <c r="B279" s="502"/>
      <c r="C279" s="458"/>
      <c r="D279" s="458"/>
      <c r="E279" s="473"/>
      <c r="F279" s="456"/>
    </row>
    <row r="280" spans="1:6" s="1" customFormat="1" x14ac:dyDescent="0.2">
      <c r="A280" s="453"/>
      <c r="B280" s="502"/>
      <c r="C280" s="458"/>
      <c r="D280" s="458"/>
      <c r="E280" s="473"/>
      <c r="F280" s="456"/>
    </row>
    <row r="281" spans="1:6" s="1" customFormat="1" x14ac:dyDescent="0.2">
      <c r="A281" s="453"/>
      <c r="B281" s="502"/>
      <c r="C281" s="458"/>
      <c r="D281" s="458"/>
      <c r="E281" s="473"/>
      <c r="F281" s="456"/>
    </row>
    <row r="282" spans="1:6" s="1" customFormat="1" x14ac:dyDescent="0.2">
      <c r="A282" s="453"/>
      <c r="B282" s="502"/>
      <c r="C282" s="458"/>
      <c r="D282" s="458"/>
      <c r="E282" s="473"/>
      <c r="F282" s="456"/>
    </row>
    <row r="283" spans="1:6" s="1" customFormat="1" x14ac:dyDescent="0.2">
      <c r="A283" s="453"/>
      <c r="B283" s="502"/>
      <c r="C283" s="458"/>
      <c r="D283" s="458"/>
      <c r="E283" s="473"/>
      <c r="F283" s="456"/>
    </row>
    <row r="284" spans="1:6" s="1" customFormat="1" x14ac:dyDescent="0.2">
      <c r="A284" s="453"/>
      <c r="B284" s="502"/>
      <c r="C284" s="458"/>
      <c r="D284" s="458"/>
      <c r="E284" s="473"/>
      <c r="F284" s="456"/>
    </row>
    <row r="285" spans="1:6" s="1" customFormat="1" ht="13" x14ac:dyDescent="0.2">
      <c r="A285" s="329"/>
      <c r="B285" s="330"/>
      <c r="C285" s="458"/>
      <c r="D285" s="458"/>
      <c r="E285" s="473"/>
      <c r="F285" s="456"/>
    </row>
    <row r="286" spans="1:6" s="1" customFormat="1" ht="13" x14ac:dyDescent="0.2">
      <c r="A286" s="329"/>
      <c r="B286" s="330"/>
      <c r="C286" s="458"/>
      <c r="D286" s="458"/>
      <c r="E286" s="473"/>
      <c r="F286" s="456"/>
    </row>
    <row r="287" spans="1:6" s="1" customFormat="1" x14ac:dyDescent="0.2">
      <c r="A287" s="503"/>
      <c r="B287" s="490"/>
      <c r="C287" s="458"/>
      <c r="D287" s="458"/>
      <c r="E287" s="473"/>
      <c r="F287" s="456"/>
    </row>
    <row r="288" spans="1:6" s="1" customFormat="1" x14ac:dyDescent="0.2">
      <c r="A288" s="503"/>
      <c r="B288" s="490"/>
      <c r="C288" s="458"/>
      <c r="D288" s="458"/>
      <c r="E288" s="473"/>
      <c r="F288" s="456"/>
    </row>
    <row r="289" spans="1:6" s="1" customFormat="1" x14ac:dyDescent="0.2">
      <c r="A289" s="503"/>
      <c r="B289" s="498"/>
      <c r="C289" s="458"/>
      <c r="D289" s="458"/>
      <c r="E289" s="473"/>
      <c r="F289" s="456"/>
    </row>
    <row r="290" spans="1:6" s="1" customFormat="1" ht="13" x14ac:dyDescent="0.2">
      <c r="A290" s="453"/>
      <c r="B290" s="311"/>
      <c r="C290" s="458"/>
      <c r="D290" s="458"/>
      <c r="E290" s="473"/>
      <c r="F290" s="456"/>
    </row>
    <row r="291" spans="1:6" s="1" customFormat="1" x14ac:dyDescent="0.2">
      <c r="A291" s="453"/>
      <c r="B291" s="463"/>
      <c r="C291" s="458"/>
      <c r="D291" s="458"/>
      <c r="E291" s="473"/>
      <c r="F291" s="456"/>
    </row>
    <row r="292" spans="1:6" s="1" customFormat="1" x14ac:dyDescent="0.2">
      <c r="A292" s="453"/>
      <c r="B292" s="463"/>
      <c r="C292" s="458"/>
      <c r="D292" s="458"/>
      <c r="E292" s="473"/>
      <c r="F292" s="456"/>
    </row>
    <row r="293" spans="1:6" s="1" customFormat="1" x14ac:dyDescent="0.2">
      <c r="A293" s="453"/>
      <c r="B293" s="463"/>
      <c r="C293" s="458"/>
      <c r="D293" s="458"/>
      <c r="E293" s="473"/>
      <c r="F293" s="456"/>
    </row>
    <row r="294" spans="1:6" s="1" customFormat="1" x14ac:dyDescent="0.2">
      <c r="A294" s="453"/>
      <c r="B294" s="463"/>
      <c r="C294" s="458"/>
      <c r="D294" s="458"/>
      <c r="E294" s="473"/>
      <c r="F294" s="456"/>
    </row>
    <row r="295" spans="1:6" s="1" customFormat="1" ht="13" x14ac:dyDescent="0.2">
      <c r="A295" s="453"/>
      <c r="B295" s="311"/>
      <c r="C295" s="458"/>
      <c r="D295" s="458"/>
      <c r="E295" s="473"/>
      <c r="F295" s="456"/>
    </row>
    <row r="296" spans="1:6" s="1" customFormat="1" ht="13" x14ac:dyDescent="0.2">
      <c r="A296" s="453"/>
      <c r="B296" s="311"/>
      <c r="C296" s="458"/>
      <c r="D296" s="458"/>
      <c r="E296" s="473"/>
      <c r="F296" s="456"/>
    </row>
    <row r="297" spans="1:6" s="1" customFormat="1" x14ac:dyDescent="0.2">
      <c r="A297" s="453"/>
      <c r="B297" s="463"/>
      <c r="C297" s="458"/>
      <c r="D297" s="458"/>
      <c r="E297" s="473"/>
      <c r="F297" s="456"/>
    </row>
    <row r="298" spans="1:6" s="1" customFormat="1" ht="13" x14ac:dyDescent="0.2">
      <c r="A298" s="453"/>
      <c r="B298" s="311"/>
      <c r="C298" s="458"/>
      <c r="D298" s="458"/>
      <c r="E298" s="473"/>
      <c r="F298" s="456"/>
    </row>
    <row r="299" spans="1:6" s="1" customFormat="1" ht="13" x14ac:dyDescent="0.2">
      <c r="A299" s="453"/>
      <c r="B299" s="311"/>
      <c r="C299" s="458"/>
      <c r="D299" s="458"/>
      <c r="E299" s="473"/>
      <c r="F299" s="456"/>
    </row>
    <row r="300" spans="1:6" s="1" customFormat="1" ht="13" x14ac:dyDescent="0.2">
      <c r="A300" s="453"/>
      <c r="B300" s="311"/>
      <c r="C300" s="458"/>
      <c r="D300" s="458"/>
      <c r="E300" s="473"/>
      <c r="F300" s="456"/>
    </row>
    <row r="301" spans="1:6" s="1" customFormat="1" x14ac:dyDescent="0.2">
      <c r="A301" s="453"/>
      <c r="B301" s="463"/>
      <c r="C301" s="458"/>
      <c r="D301" s="458"/>
      <c r="E301" s="473"/>
      <c r="F301" s="456"/>
    </row>
    <row r="302" spans="1:6" s="1" customFormat="1" x14ac:dyDescent="0.2">
      <c r="A302" s="453"/>
      <c r="B302" s="463"/>
      <c r="C302" s="458"/>
      <c r="D302" s="458"/>
      <c r="E302" s="473"/>
      <c r="F302" s="456"/>
    </row>
    <row r="303" spans="1:6" s="1" customFormat="1" x14ac:dyDescent="0.2">
      <c r="A303" s="453"/>
      <c r="B303" s="463"/>
      <c r="C303" s="454"/>
      <c r="D303" s="458"/>
      <c r="E303" s="473"/>
      <c r="F303" s="456"/>
    </row>
    <row r="304" spans="1:6" s="1" customFormat="1" x14ac:dyDescent="0.25">
      <c r="A304" s="510"/>
      <c r="B304" s="488"/>
      <c r="C304" s="487"/>
      <c r="D304" s="487"/>
      <c r="E304" s="511"/>
      <c r="F304" s="512"/>
    </row>
    <row r="305" spans="1:6" s="1" customFormat="1" ht="13" thickBot="1" x14ac:dyDescent="0.3">
      <c r="A305" s="466"/>
      <c r="B305" s="467"/>
      <c r="C305" s="468"/>
      <c r="D305" s="468" t="s">
        <v>89</v>
      </c>
      <c r="E305" s="469"/>
      <c r="F305" s="470">
        <f>SUM(F255:F304)</f>
        <v>0</v>
      </c>
    </row>
    <row r="306" spans="1:6" x14ac:dyDescent="0.25">
      <c r="F306" s="33"/>
    </row>
    <row r="307" spans="1:6" x14ac:dyDescent="0.25">
      <c r="F307" s="33"/>
    </row>
    <row r="308" spans="1:6" x14ac:dyDescent="0.25">
      <c r="F308" s="33"/>
    </row>
    <row r="309" spans="1:6" x14ac:dyDescent="0.25">
      <c r="F309" s="33"/>
    </row>
    <row r="310" spans="1:6" x14ac:dyDescent="0.25">
      <c r="F310" s="33"/>
    </row>
    <row r="311" spans="1:6" x14ac:dyDescent="0.25">
      <c r="F311" s="33"/>
    </row>
    <row r="312" spans="1:6" x14ac:dyDescent="0.25">
      <c r="F312" s="33"/>
    </row>
    <row r="313" spans="1:6" x14ac:dyDescent="0.25">
      <c r="F313" s="33"/>
    </row>
    <row r="314" spans="1:6" x14ac:dyDescent="0.25">
      <c r="F314" s="33"/>
    </row>
    <row r="315" spans="1:6" x14ac:dyDescent="0.25">
      <c r="F315" s="33"/>
    </row>
    <row r="316" spans="1:6" x14ac:dyDescent="0.25">
      <c r="F316" s="33"/>
    </row>
    <row r="317" spans="1:6" x14ac:dyDescent="0.25">
      <c r="F317" s="33"/>
    </row>
    <row r="318" spans="1:6" x14ac:dyDescent="0.25">
      <c r="F318" s="33"/>
    </row>
    <row r="319" spans="1:6" x14ac:dyDescent="0.25">
      <c r="F319" s="33"/>
    </row>
    <row r="320" spans="1:6" x14ac:dyDescent="0.25">
      <c r="F320" s="33"/>
    </row>
    <row r="321" spans="6:6" x14ac:dyDescent="0.25">
      <c r="F321" s="33"/>
    </row>
    <row r="322" spans="6:6" x14ac:dyDescent="0.25">
      <c r="F322" s="33"/>
    </row>
    <row r="323" spans="6:6" x14ac:dyDescent="0.25">
      <c r="F323" s="33"/>
    </row>
    <row r="324" spans="6:6" x14ac:dyDescent="0.25">
      <c r="F324" s="33"/>
    </row>
    <row r="325" spans="6:6" x14ac:dyDescent="0.25">
      <c r="F325" s="33"/>
    </row>
    <row r="326" spans="6:6" x14ac:dyDescent="0.25">
      <c r="F326" s="33"/>
    </row>
    <row r="327" spans="6:6" x14ac:dyDescent="0.25">
      <c r="F327" s="33"/>
    </row>
    <row r="328" spans="6:6" x14ac:dyDescent="0.25">
      <c r="F328" s="33"/>
    </row>
    <row r="329" spans="6:6" x14ac:dyDescent="0.25">
      <c r="F329" s="33"/>
    </row>
    <row r="330" spans="6:6" x14ac:dyDescent="0.25">
      <c r="F330" s="33"/>
    </row>
    <row r="331" spans="6:6" x14ac:dyDescent="0.25">
      <c r="F331" s="33"/>
    </row>
    <row r="332" spans="6:6" x14ac:dyDescent="0.25">
      <c r="F332" s="33"/>
    </row>
    <row r="333" spans="6:6" x14ac:dyDescent="0.25">
      <c r="F333" s="33"/>
    </row>
    <row r="334" spans="6:6" x14ac:dyDescent="0.25">
      <c r="F334" s="33"/>
    </row>
    <row r="335" spans="6:6" x14ac:dyDescent="0.25">
      <c r="F335" s="33"/>
    </row>
    <row r="336" spans="6:6" x14ac:dyDescent="0.25">
      <c r="F336" s="33"/>
    </row>
    <row r="337" spans="6:6" x14ac:dyDescent="0.25">
      <c r="F337" s="33"/>
    </row>
    <row r="338" spans="6:6" x14ac:dyDescent="0.25">
      <c r="F338" s="33"/>
    </row>
    <row r="339" spans="6:6" x14ac:dyDescent="0.25">
      <c r="F339" s="33"/>
    </row>
    <row r="340" spans="6:6" x14ac:dyDescent="0.25">
      <c r="F340" s="33"/>
    </row>
    <row r="341" spans="6:6" x14ac:dyDescent="0.25">
      <c r="F341" s="33"/>
    </row>
    <row r="342" spans="6:6" x14ac:dyDescent="0.25">
      <c r="F342" s="33"/>
    </row>
    <row r="343" spans="6:6" x14ac:dyDescent="0.25">
      <c r="F343" s="33"/>
    </row>
    <row r="344" spans="6:6" x14ac:dyDescent="0.25">
      <c r="F344" s="33"/>
    </row>
    <row r="345" spans="6:6" x14ac:dyDescent="0.25">
      <c r="F345" s="33"/>
    </row>
    <row r="346" spans="6:6" x14ac:dyDescent="0.25">
      <c r="F346" s="33"/>
    </row>
    <row r="347" spans="6:6" x14ac:dyDescent="0.25">
      <c r="F347" s="33"/>
    </row>
    <row r="348" spans="6:6" x14ac:dyDescent="0.25">
      <c r="F348" s="33"/>
    </row>
    <row r="349" spans="6:6" x14ac:dyDescent="0.25">
      <c r="F349" s="33"/>
    </row>
    <row r="350" spans="6:6" x14ac:dyDescent="0.25">
      <c r="F350" s="33"/>
    </row>
    <row r="351" spans="6:6" x14ac:dyDescent="0.25">
      <c r="F351" s="33"/>
    </row>
    <row r="352" spans="6:6" x14ac:dyDescent="0.25">
      <c r="F352" s="33"/>
    </row>
    <row r="353" spans="6:6" x14ac:dyDescent="0.25">
      <c r="F353" s="33"/>
    </row>
    <row r="354" spans="6:6" x14ac:dyDescent="0.25">
      <c r="F354" s="33"/>
    </row>
    <row r="355" spans="6:6" x14ac:dyDescent="0.25">
      <c r="F355" s="33"/>
    </row>
    <row r="356" spans="6:6" x14ac:dyDescent="0.25">
      <c r="F356" s="33"/>
    </row>
    <row r="357" spans="6:6" x14ac:dyDescent="0.25">
      <c r="F357" s="33"/>
    </row>
    <row r="358" spans="6:6" x14ac:dyDescent="0.25">
      <c r="F358" s="33"/>
    </row>
    <row r="359" spans="6:6" x14ac:dyDescent="0.25">
      <c r="F359" s="33"/>
    </row>
    <row r="360" spans="6:6" x14ac:dyDescent="0.25">
      <c r="F360" s="33"/>
    </row>
    <row r="361" spans="6:6" x14ac:dyDescent="0.25">
      <c r="F361" s="33"/>
    </row>
    <row r="362" spans="6:6" x14ac:dyDescent="0.25">
      <c r="F362" s="33"/>
    </row>
    <row r="363" spans="6:6" x14ac:dyDescent="0.25">
      <c r="F363" s="33"/>
    </row>
    <row r="364" spans="6:6" x14ac:dyDescent="0.25">
      <c r="F364" s="33"/>
    </row>
    <row r="365" spans="6:6" x14ac:dyDescent="0.25">
      <c r="F365" s="33"/>
    </row>
    <row r="366" spans="6:6" x14ac:dyDescent="0.25">
      <c r="F366" s="33"/>
    </row>
    <row r="367" spans="6:6" x14ac:dyDescent="0.25">
      <c r="F367" s="33"/>
    </row>
    <row r="368" spans="6:6" x14ac:dyDescent="0.25">
      <c r="F368" s="33"/>
    </row>
    <row r="369" spans="6:6" x14ac:dyDescent="0.25">
      <c r="F369" s="33"/>
    </row>
    <row r="370" spans="6:6" x14ac:dyDescent="0.25">
      <c r="F370" s="33"/>
    </row>
    <row r="371" spans="6:6" x14ac:dyDescent="0.25">
      <c r="F371" s="33"/>
    </row>
    <row r="372" spans="6:6" x14ac:dyDescent="0.25">
      <c r="F372" s="33"/>
    </row>
    <row r="373" spans="6:6" x14ac:dyDescent="0.25">
      <c r="F373" s="33"/>
    </row>
    <row r="374" spans="6:6" x14ac:dyDescent="0.25">
      <c r="F374" s="33"/>
    </row>
    <row r="375" spans="6:6" x14ac:dyDescent="0.25">
      <c r="F375" s="33"/>
    </row>
    <row r="376" spans="6:6" x14ac:dyDescent="0.25">
      <c r="F376" s="33"/>
    </row>
    <row r="377" spans="6:6" x14ac:dyDescent="0.25">
      <c r="F377" s="33"/>
    </row>
    <row r="378" spans="6:6" x14ac:dyDescent="0.25">
      <c r="F378" s="33"/>
    </row>
    <row r="379" spans="6:6" x14ac:dyDescent="0.25">
      <c r="F379" s="33"/>
    </row>
    <row r="380" spans="6:6" x14ac:dyDescent="0.25">
      <c r="F380" s="33"/>
    </row>
    <row r="381" spans="6:6" x14ac:dyDescent="0.25">
      <c r="F381" s="33"/>
    </row>
    <row r="382" spans="6:6" x14ac:dyDescent="0.25">
      <c r="F382" s="33"/>
    </row>
    <row r="383" spans="6:6" x14ac:dyDescent="0.25">
      <c r="F383" s="33"/>
    </row>
    <row r="384" spans="6:6" x14ac:dyDescent="0.25">
      <c r="F384" s="33"/>
    </row>
    <row r="385" spans="6:6" x14ac:dyDescent="0.25">
      <c r="F385" s="33"/>
    </row>
    <row r="386" spans="6:6" x14ac:dyDescent="0.25">
      <c r="F386" s="33"/>
    </row>
    <row r="387" spans="6:6" x14ac:dyDescent="0.25">
      <c r="F387" s="33"/>
    </row>
    <row r="388" spans="6:6" x14ac:dyDescent="0.25">
      <c r="F388" s="33"/>
    </row>
    <row r="389" spans="6:6" x14ac:dyDescent="0.25">
      <c r="F389" s="33"/>
    </row>
    <row r="390" spans="6:6" x14ac:dyDescent="0.25">
      <c r="F390" s="33"/>
    </row>
    <row r="391" spans="6:6" x14ac:dyDescent="0.25">
      <c r="F391" s="33"/>
    </row>
    <row r="392" spans="6:6" x14ac:dyDescent="0.25">
      <c r="F392" s="33"/>
    </row>
    <row r="393" spans="6:6" x14ac:dyDescent="0.25">
      <c r="F393" s="33"/>
    </row>
    <row r="394" spans="6:6" x14ac:dyDescent="0.25">
      <c r="F394" s="33"/>
    </row>
    <row r="395" spans="6:6" x14ac:dyDescent="0.25">
      <c r="F395" s="33"/>
    </row>
    <row r="396" spans="6:6" x14ac:dyDescent="0.25">
      <c r="F396" s="33"/>
    </row>
    <row r="397" spans="6:6" x14ac:dyDescent="0.25">
      <c r="F397" s="33"/>
    </row>
    <row r="398" spans="6:6" x14ac:dyDescent="0.25">
      <c r="F398" s="33"/>
    </row>
    <row r="399" spans="6:6" x14ac:dyDescent="0.25">
      <c r="F399" s="33"/>
    </row>
    <row r="400" spans="6:6" x14ac:dyDescent="0.25">
      <c r="F400" s="33"/>
    </row>
    <row r="401" spans="6:6" x14ac:dyDescent="0.25">
      <c r="F401" s="33"/>
    </row>
    <row r="402" spans="6:6" x14ac:dyDescent="0.25">
      <c r="F402" s="33"/>
    </row>
    <row r="403" spans="6:6" x14ac:dyDescent="0.25">
      <c r="F403" s="33"/>
    </row>
    <row r="404" spans="6:6" x14ac:dyDescent="0.25">
      <c r="F404" s="33"/>
    </row>
    <row r="405" spans="6:6" x14ac:dyDescent="0.25">
      <c r="F405" s="33"/>
    </row>
    <row r="406" spans="6:6" x14ac:dyDescent="0.25">
      <c r="F406" s="33"/>
    </row>
    <row r="407" spans="6:6" x14ac:dyDescent="0.25">
      <c r="F407" s="33"/>
    </row>
    <row r="408" spans="6:6" x14ac:dyDescent="0.25">
      <c r="F408" s="33"/>
    </row>
    <row r="409" spans="6:6" x14ac:dyDescent="0.25">
      <c r="F409" s="33"/>
    </row>
    <row r="410" spans="6:6" x14ac:dyDescent="0.25">
      <c r="F410" s="33"/>
    </row>
    <row r="411" spans="6:6" x14ac:dyDescent="0.25">
      <c r="F411" s="33"/>
    </row>
    <row r="412" spans="6:6" x14ac:dyDescent="0.25">
      <c r="F412" s="33"/>
    </row>
    <row r="413" spans="6:6" x14ac:dyDescent="0.25">
      <c r="F413" s="33"/>
    </row>
    <row r="414" spans="6:6" x14ac:dyDescent="0.25">
      <c r="F414" s="33"/>
    </row>
    <row r="415" spans="6:6" x14ac:dyDescent="0.25">
      <c r="F415" s="33"/>
    </row>
    <row r="416" spans="6:6" x14ac:dyDescent="0.25">
      <c r="F416" s="33"/>
    </row>
    <row r="417" spans="6:6" x14ac:dyDescent="0.25">
      <c r="F417" s="33"/>
    </row>
    <row r="418" spans="6:6" x14ac:dyDescent="0.25">
      <c r="F418" s="33"/>
    </row>
    <row r="419" spans="6:6" x14ac:dyDescent="0.25">
      <c r="F419" s="33"/>
    </row>
    <row r="420" spans="6:6" x14ac:dyDescent="0.25">
      <c r="F420" s="33"/>
    </row>
    <row r="421" spans="6:6" x14ac:dyDescent="0.25">
      <c r="F421" s="33"/>
    </row>
    <row r="422" spans="6:6" x14ac:dyDescent="0.25">
      <c r="F422" s="33"/>
    </row>
    <row r="423" spans="6:6" x14ac:dyDescent="0.25">
      <c r="F423" s="33"/>
    </row>
    <row r="424" spans="6:6" x14ac:dyDescent="0.25">
      <c r="F424" s="33"/>
    </row>
    <row r="425" spans="6:6" x14ac:dyDescent="0.25">
      <c r="F425" s="33"/>
    </row>
    <row r="426" spans="6:6" x14ac:dyDescent="0.25">
      <c r="F426" s="33"/>
    </row>
    <row r="427" spans="6:6" x14ac:dyDescent="0.25">
      <c r="F427" s="33"/>
    </row>
    <row r="428" spans="6:6" x14ac:dyDescent="0.25">
      <c r="F428" s="33"/>
    </row>
    <row r="429" spans="6:6" x14ac:dyDescent="0.25">
      <c r="F429" s="33"/>
    </row>
    <row r="430" spans="6:6" x14ac:dyDescent="0.25">
      <c r="F430" s="33"/>
    </row>
    <row r="431" spans="6:6" x14ac:dyDescent="0.25">
      <c r="F431" s="33"/>
    </row>
    <row r="432" spans="6:6" x14ac:dyDescent="0.25">
      <c r="F432" s="33"/>
    </row>
    <row r="433" spans="6:6" x14ac:dyDescent="0.25">
      <c r="F433" s="33"/>
    </row>
    <row r="434" spans="6:6" x14ac:dyDescent="0.25">
      <c r="F434" s="33"/>
    </row>
    <row r="435" spans="6:6" x14ac:dyDescent="0.25">
      <c r="F435" s="33"/>
    </row>
    <row r="436" spans="6:6" x14ac:dyDescent="0.25">
      <c r="F436" s="33"/>
    </row>
    <row r="437" spans="6:6" x14ac:dyDescent="0.25">
      <c r="F437" s="33"/>
    </row>
    <row r="438" spans="6:6" x14ac:dyDescent="0.25">
      <c r="F438" s="33"/>
    </row>
    <row r="439" spans="6:6" x14ac:dyDescent="0.25">
      <c r="F439" s="33"/>
    </row>
    <row r="440" spans="6:6" x14ac:dyDescent="0.25">
      <c r="F440" s="33"/>
    </row>
    <row r="441" spans="6:6" x14ac:dyDescent="0.25">
      <c r="F441" s="33"/>
    </row>
    <row r="442" spans="6:6" x14ac:dyDescent="0.25">
      <c r="F442" s="33"/>
    </row>
    <row r="443" spans="6:6" x14ac:dyDescent="0.25">
      <c r="F443" s="33"/>
    </row>
    <row r="444" spans="6:6" x14ac:dyDescent="0.25">
      <c r="F444" s="33"/>
    </row>
    <row r="445" spans="6:6" x14ac:dyDescent="0.25">
      <c r="F445" s="33"/>
    </row>
    <row r="446" spans="6:6" x14ac:dyDescent="0.25">
      <c r="F446" s="33"/>
    </row>
    <row r="447" spans="6:6" x14ac:dyDescent="0.25">
      <c r="F447" s="33"/>
    </row>
    <row r="448" spans="6:6" x14ac:dyDescent="0.25">
      <c r="F448" s="33"/>
    </row>
    <row r="449" spans="6:6" x14ac:dyDescent="0.25">
      <c r="F449" s="33"/>
    </row>
    <row r="450" spans="6:6" x14ac:dyDescent="0.25">
      <c r="F450" s="33"/>
    </row>
    <row r="451" spans="6:6" x14ac:dyDescent="0.25">
      <c r="F451" s="33"/>
    </row>
    <row r="452" spans="6:6" x14ac:dyDescent="0.25">
      <c r="F452" s="33"/>
    </row>
    <row r="453" spans="6:6" x14ac:dyDescent="0.25">
      <c r="F453" s="33"/>
    </row>
    <row r="454" spans="6:6" x14ac:dyDescent="0.25">
      <c r="F454" s="33"/>
    </row>
    <row r="455" spans="6:6" x14ac:dyDescent="0.25">
      <c r="F455" s="33"/>
    </row>
    <row r="456" spans="6:6" x14ac:dyDescent="0.25">
      <c r="F456" s="33"/>
    </row>
    <row r="457" spans="6:6" x14ac:dyDescent="0.25">
      <c r="F457" s="33"/>
    </row>
    <row r="458" spans="6:6" x14ac:dyDescent="0.25">
      <c r="F458" s="33"/>
    </row>
    <row r="459" spans="6:6" x14ac:dyDescent="0.25">
      <c r="F459" s="33"/>
    </row>
    <row r="460" spans="6:6" x14ac:dyDescent="0.25">
      <c r="F460" s="33"/>
    </row>
    <row r="461" spans="6:6" x14ac:dyDescent="0.25">
      <c r="F461" s="33"/>
    </row>
    <row r="462" spans="6:6" x14ac:dyDescent="0.25">
      <c r="F462" s="33"/>
    </row>
    <row r="463" spans="6:6" x14ac:dyDescent="0.25">
      <c r="F463" s="33"/>
    </row>
    <row r="464" spans="6:6" x14ac:dyDescent="0.25">
      <c r="F464" s="33"/>
    </row>
    <row r="465" spans="6:6" x14ac:dyDescent="0.25">
      <c r="F465" s="33"/>
    </row>
    <row r="466" spans="6:6" x14ac:dyDescent="0.25">
      <c r="F466" s="33"/>
    </row>
    <row r="467" spans="6:6" x14ac:dyDescent="0.25">
      <c r="F467" s="33"/>
    </row>
    <row r="468" spans="6:6" x14ac:dyDescent="0.25">
      <c r="F468" s="33"/>
    </row>
    <row r="469" spans="6:6" x14ac:dyDescent="0.25">
      <c r="F469" s="33"/>
    </row>
    <row r="470" spans="6:6" x14ac:dyDescent="0.25">
      <c r="F470" s="33"/>
    </row>
    <row r="471" spans="6:6" x14ac:dyDescent="0.25">
      <c r="F471" s="33"/>
    </row>
    <row r="472" spans="6:6" x14ac:dyDescent="0.25">
      <c r="F472" s="33"/>
    </row>
    <row r="473" spans="6:6" x14ac:dyDescent="0.25">
      <c r="F473" s="33"/>
    </row>
    <row r="474" spans="6:6" x14ac:dyDescent="0.25">
      <c r="F474" s="33"/>
    </row>
    <row r="475" spans="6:6" x14ac:dyDescent="0.25">
      <c r="F475" s="33"/>
    </row>
    <row r="476" spans="6:6" x14ac:dyDescent="0.25">
      <c r="F476" s="33"/>
    </row>
    <row r="477" spans="6:6" x14ac:dyDescent="0.25">
      <c r="F477" s="33"/>
    </row>
    <row r="478" spans="6:6" x14ac:dyDescent="0.25">
      <c r="F478" s="33"/>
    </row>
    <row r="479" spans="6:6" x14ac:dyDescent="0.25">
      <c r="F479" s="33"/>
    </row>
    <row r="480" spans="6:6" x14ac:dyDescent="0.25">
      <c r="F480" s="33"/>
    </row>
    <row r="481" spans="6:6" x14ac:dyDescent="0.25">
      <c r="F481" s="33"/>
    </row>
    <row r="482" spans="6:6" x14ac:dyDescent="0.25">
      <c r="F482" s="33"/>
    </row>
    <row r="483" spans="6:6" x14ac:dyDescent="0.25">
      <c r="F483" s="33"/>
    </row>
    <row r="484" spans="6:6" x14ac:dyDescent="0.25">
      <c r="F484" s="33"/>
    </row>
    <row r="485" spans="6:6" x14ac:dyDescent="0.25">
      <c r="F485" s="33"/>
    </row>
    <row r="486" spans="6:6" x14ac:dyDescent="0.25">
      <c r="F486" s="33"/>
    </row>
    <row r="487" spans="6:6" x14ac:dyDescent="0.25">
      <c r="F487" s="33"/>
    </row>
    <row r="488" spans="6:6" x14ac:dyDescent="0.25">
      <c r="F488" s="33"/>
    </row>
    <row r="489" spans="6:6" x14ac:dyDescent="0.25">
      <c r="F489" s="33"/>
    </row>
    <row r="490" spans="6:6" x14ac:dyDescent="0.25">
      <c r="F490" s="33"/>
    </row>
    <row r="491" spans="6:6" x14ac:dyDescent="0.25">
      <c r="F491" s="33"/>
    </row>
    <row r="492" spans="6:6" x14ac:dyDescent="0.25">
      <c r="F492" s="33"/>
    </row>
    <row r="493" spans="6:6" x14ac:dyDescent="0.25">
      <c r="F493" s="33"/>
    </row>
    <row r="494" spans="6:6" x14ac:dyDescent="0.25">
      <c r="F494" s="33"/>
    </row>
    <row r="495" spans="6:6" x14ac:dyDescent="0.25">
      <c r="F495" s="33"/>
    </row>
    <row r="496" spans="6:6" x14ac:dyDescent="0.25">
      <c r="F496" s="33"/>
    </row>
    <row r="497" spans="6:6" x14ac:dyDescent="0.25">
      <c r="F497" s="33"/>
    </row>
    <row r="498" spans="6:6" x14ac:dyDescent="0.25">
      <c r="F498" s="33"/>
    </row>
    <row r="499" spans="6:6" x14ac:dyDescent="0.25">
      <c r="F499" s="33"/>
    </row>
    <row r="500" spans="6:6" x14ac:dyDescent="0.25">
      <c r="F500" s="33"/>
    </row>
    <row r="501" spans="6:6" x14ac:dyDescent="0.25">
      <c r="F501" s="33"/>
    </row>
    <row r="502" spans="6:6" x14ac:dyDescent="0.25">
      <c r="F502" s="33"/>
    </row>
    <row r="503" spans="6:6" x14ac:dyDescent="0.25">
      <c r="F503" s="33"/>
    </row>
    <row r="504" spans="6:6" x14ac:dyDescent="0.25">
      <c r="F504" s="33"/>
    </row>
    <row r="505" spans="6:6" x14ac:dyDescent="0.25">
      <c r="F505" s="33"/>
    </row>
    <row r="506" spans="6:6" x14ac:dyDescent="0.25">
      <c r="F506" s="33"/>
    </row>
    <row r="507" spans="6:6" x14ac:dyDescent="0.25">
      <c r="F507" s="33"/>
    </row>
    <row r="508" spans="6:6" x14ac:dyDescent="0.25">
      <c r="F508" s="33"/>
    </row>
    <row r="509" spans="6:6" x14ac:dyDescent="0.25">
      <c r="F509" s="33"/>
    </row>
    <row r="510" spans="6:6" x14ac:dyDescent="0.25">
      <c r="F510" s="33"/>
    </row>
    <row r="511" spans="6:6" x14ac:dyDescent="0.25">
      <c r="F511" s="33"/>
    </row>
    <row r="512" spans="6:6" x14ac:dyDescent="0.25">
      <c r="F512" s="33"/>
    </row>
    <row r="513" spans="6:6" x14ac:dyDescent="0.25">
      <c r="F513" s="33"/>
    </row>
    <row r="514" spans="6:6" x14ac:dyDescent="0.25">
      <c r="F514" s="33"/>
    </row>
    <row r="515" spans="6:6" x14ac:dyDescent="0.25">
      <c r="F515" s="33"/>
    </row>
    <row r="516" spans="6:6" x14ac:dyDescent="0.25">
      <c r="F516" s="33"/>
    </row>
    <row r="517" spans="6:6" x14ac:dyDescent="0.25">
      <c r="F517" s="33"/>
    </row>
    <row r="518" spans="6:6" x14ac:dyDescent="0.25">
      <c r="F518" s="33"/>
    </row>
    <row r="519" spans="6:6" x14ac:dyDescent="0.25">
      <c r="F519" s="33"/>
    </row>
    <row r="520" spans="6:6" x14ac:dyDescent="0.25">
      <c r="F520" s="33"/>
    </row>
    <row r="521" spans="6:6" x14ac:dyDescent="0.25">
      <c r="F521" s="33"/>
    </row>
    <row r="522" spans="6:6" x14ac:dyDescent="0.25">
      <c r="F522" s="33"/>
    </row>
    <row r="523" spans="6:6" x14ac:dyDescent="0.25">
      <c r="F523" s="33"/>
    </row>
    <row r="524" spans="6:6" x14ac:dyDescent="0.25">
      <c r="F524" s="33"/>
    </row>
    <row r="525" spans="6:6" x14ac:dyDescent="0.25">
      <c r="F525" s="33"/>
    </row>
    <row r="526" spans="6:6" x14ac:dyDescent="0.25">
      <c r="F526" s="33"/>
    </row>
    <row r="527" spans="6:6" x14ac:dyDescent="0.25">
      <c r="F527" s="33"/>
    </row>
    <row r="528" spans="6:6" x14ac:dyDescent="0.25">
      <c r="F528" s="33"/>
    </row>
    <row r="529" spans="6:6" x14ac:dyDescent="0.25">
      <c r="F529" s="33"/>
    </row>
    <row r="530" spans="6:6" x14ac:dyDescent="0.25">
      <c r="F530" s="33"/>
    </row>
    <row r="531" spans="6:6" x14ac:dyDescent="0.25">
      <c r="F531" s="33"/>
    </row>
    <row r="532" spans="6:6" x14ac:dyDescent="0.25">
      <c r="F532" s="33"/>
    </row>
    <row r="533" spans="6:6" x14ac:dyDescent="0.25">
      <c r="F533" s="33"/>
    </row>
    <row r="534" spans="6:6" x14ac:dyDescent="0.25">
      <c r="F534" s="33"/>
    </row>
    <row r="535" spans="6:6" x14ac:dyDescent="0.25">
      <c r="F535" s="33"/>
    </row>
    <row r="536" spans="6:6" x14ac:dyDescent="0.25">
      <c r="F536" s="33"/>
    </row>
  </sheetData>
  <mergeCells count="2">
    <mergeCell ref="A1:F1"/>
    <mergeCell ref="A2:F2"/>
  </mergeCells>
  <pageMargins left="0.70866141732283472" right="0.70866141732283472" top="0.74803149606299213" bottom="0.74803149606299213" header="0.31496062992125984" footer="0.31496062992125984"/>
  <pageSetup scale="78" orientation="portrait" r:id="rId1"/>
  <rowBreaks count="6" manualBreakCount="6">
    <brk id="51" max="16383" man="1"/>
    <brk id="97" max="16383" man="1"/>
    <brk id="138" max="16383" man="1"/>
    <brk id="179" max="16383" man="1"/>
    <brk id="226" max="16383" man="1"/>
    <brk id="24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1728</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9"/>
  <sheetViews>
    <sheetView view="pageBreakPreview" topLeftCell="A283" zoomScaleNormal="100" zoomScaleSheetLayoutView="100" workbookViewId="0">
      <selection activeCell="E240" sqref="E240"/>
    </sheetView>
  </sheetViews>
  <sheetFormatPr defaultRowHeight="12.5" x14ac:dyDescent="0.25"/>
  <cols>
    <col min="1" max="1" width="8.08984375" style="5" customWidth="1"/>
    <col min="2" max="2" width="32" customWidth="1"/>
    <col min="3" max="3" width="6.453125" customWidth="1"/>
    <col min="4" max="4" width="11.90625" customWidth="1"/>
    <col min="5" max="5" width="11.90625" style="7" customWidth="1"/>
    <col min="6" max="6" width="18.36328125" style="31" customWidth="1"/>
    <col min="7" max="7" width="15.08984375" bestFit="1"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444" t="s">
        <v>1416</v>
      </c>
      <c r="B3" s="445"/>
      <c r="C3" s="448"/>
      <c r="D3" s="448"/>
      <c r="E3" s="449"/>
      <c r="F3" s="450"/>
    </row>
    <row r="4" spans="1:6" ht="13" x14ac:dyDescent="0.3">
      <c r="A4" s="444"/>
      <c r="B4" s="445"/>
      <c r="C4" s="448"/>
      <c r="D4" s="448"/>
      <c r="E4" s="449"/>
      <c r="F4" s="450"/>
    </row>
    <row r="5" spans="1:6" ht="13" x14ac:dyDescent="0.3">
      <c r="A5" s="444" t="s">
        <v>1765</v>
      </c>
      <c r="B5" s="445"/>
      <c r="C5" s="448"/>
      <c r="D5" s="448"/>
      <c r="E5" s="449"/>
      <c r="F5" s="450"/>
    </row>
    <row r="6" spans="1:6" ht="13" thickBot="1" x14ac:dyDescent="0.3">
      <c r="A6" s="492"/>
      <c r="B6" s="445"/>
      <c r="C6" s="448"/>
      <c r="D6" s="448"/>
      <c r="E6" s="449"/>
      <c r="F6" s="450"/>
    </row>
    <row r="7" spans="1:6" ht="26.5" thickBot="1" x14ac:dyDescent="0.3">
      <c r="A7" s="800" t="s">
        <v>72</v>
      </c>
      <c r="B7" s="801" t="s">
        <v>73</v>
      </c>
      <c r="C7" s="801" t="s">
        <v>74</v>
      </c>
      <c r="D7" s="801" t="s">
        <v>75</v>
      </c>
      <c r="E7" s="821" t="s">
        <v>1442</v>
      </c>
      <c r="F7" s="822" t="s">
        <v>1443</v>
      </c>
    </row>
    <row r="8" spans="1:6" x14ac:dyDescent="0.25">
      <c r="A8" s="453"/>
      <c r="B8" s="454"/>
      <c r="C8" s="454"/>
      <c r="D8" s="454"/>
      <c r="E8" s="455"/>
      <c r="F8" s="456"/>
    </row>
    <row r="9" spans="1:6" ht="13" x14ac:dyDescent="0.25">
      <c r="A9" s="453"/>
      <c r="B9" s="295" t="s">
        <v>92</v>
      </c>
      <c r="C9" s="458"/>
      <c r="D9" s="458"/>
      <c r="E9" s="473"/>
      <c r="F9" s="456"/>
    </row>
    <row r="10" spans="1:6" ht="37.5" x14ac:dyDescent="0.25">
      <c r="A10" s="453"/>
      <c r="B10" s="457" t="s">
        <v>1775</v>
      </c>
      <c r="C10" s="496"/>
      <c r="D10" s="458"/>
      <c r="E10" s="473"/>
      <c r="F10" s="456"/>
    </row>
    <row r="11" spans="1:6" x14ac:dyDescent="0.25">
      <c r="A11" s="453"/>
      <c r="B11" s="454"/>
      <c r="C11" s="458"/>
      <c r="D11" s="458"/>
      <c r="E11" s="473"/>
      <c r="F11" s="456"/>
    </row>
    <row r="12" spans="1:6" ht="13" x14ac:dyDescent="0.25">
      <c r="A12" s="453"/>
      <c r="B12" s="295" t="s">
        <v>306</v>
      </c>
      <c r="C12" s="458"/>
      <c r="D12" s="458"/>
      <c r="E12" s="473"/>
      <c r="F12" s="456"/>
    </row>
    <row r="13" spans="1:6" x14ac:dyDescent="0.25">
      <c r="A13" s="453"/>
      <c r="B13" s="454"/>
      <c r="C13" s="458"/>
      <c r="D13" s="458"/>
      <c r="E13" s="473"/>
      <c r="F13" s="456"/>
    </row>
    <row r="14" spans="1:6" ht="37.5" x14ac:dyDescent="0.25">
      <c r="A14" s="453"/>
      <c r="B14" s="304" t="s">
        <v>307</v>
      </c>
      <c r="C14" s="458"/>
      <c r="D14" s="458"/>
      <c r="E14" s="473"/>
      <c r="F14" s="456"/>
    </row>
    <row r="15" spans="1:6" x14ac:dyDescent="0.25">
      <c r="A15" s="453"/>
      <c r="B15" s="454"/>
      <c r="C15" s="458"/>
      <c r="D15" s="458"/>
      <c r="E15" s="473"/>
      <c r="F15" s="456"/>
    </row>
    <row r="16" spans="1:6" x14ac:dyDescent="0.25">
      <c r="A16" s="453" t="s">
        <v>69</v>
      </c>
      <c r="B16" s="454" t="s">
        <v>13</v>
      </c>
      <c r="C16" s="458" t="s">
        <v>79</v>
      </c>
      <c r="D16" s="458">
        <v>144</v>
      </c>
      <c r="E16" s="473"/>
      <c r="F16" s="456">
        <f t="shared" ref="F16:F22" si="0">D16*E16</f>
        <v>0</v>
      </c>
    </row>
    <row r="17" spans="1:6" x14ac:dyDescent="0.25">
      <c r="A17" s="453"/>
      <c r="B17" s="454"/>
      <c r="C17" s="458"/>
      <c r="D17" s="458"/>
      <c r="E17" s="473"/>
      <c r="F17" s="456">
        <f t="shared" si="0"/>
        <v>0</v>
      </c>
    </row>
    <row r="18" spans="1:6" ht="13" x14ac:dyDescent="0.25">
      <c r="A18" s="453"/>
      <c r="B18" s="295" t="s">
        <v>117</v>
      </c>
      <c r="C18" s="458"/>
      <c r="D18" s="458"/>
      <c r="E18" s="473"/>
      <c r="F18" s="456">
        <f t="shared" si="0"/>
        <v>0</v>
      </c>
    </row>
    <row r="19" spans="1:6" x14ac:dyDescent="0.25">
      <c r="A19" s="453"/>
      <c r="B19" s="454"/>
      <c r="C19" s="458"/>
      <c r="D19" s="458"/>
      <c r="E19" s="473"/>
      <c r="F19" s="456">
        <f t="shared" si="0"/>
        <v>0</v>
      </c>
    </row>
    <row r="20" spans="1:6" ht="50" x14ac:dyDescent="0.25">
      <c r="A20" s="453"/>
      <c r="B20" s="304" t="s">
        <v>23</v>
      </c>
      <c r="C20" s="458"/>
      <c r="D20" s="458"/>
      <c r="E20" s="473"/>
      <c r="F20" s="456">
        <f t="shared" si="0"/>
        <v>0</v>
      </c>
    </row>
    <row r="21" spans="1:6" x14ac:dyDescent="0.25">
      <c r="A21" s="453"/>
      <c r="B21" s="454"/>
      <c r="C21" s="458"/>
      <c r="D21" s="458"/>
      <c r="E21" s="473"/>
      <c r="F21" s="456">
        <f t="shared" si="0"/>
        <v>0</v>
      </c>
    </row>
    <row r="22" spans="1:6" x14ac:dyDescent="0.25">
      <c r="A22" s="453" t="s">
        <v>168</v>
      </c>
      <c r="B22" s="454" t="s">
        <v>313</v>
      </c>
      <c r="C22" s="458" t="s">
        <v>87</v>
      </c>
      <c r="D22" s="458">
        <v>80</v>
      </c>
      <c r="E22" s="473"/>
      <c r="F22" s="456">
        <f t="shared" si="0"/>
        <v>0</v>
      </c>
    </row>
    <row r="23" spans="1:6" x14ac:dyDescent="0.25">
      <c r="A23" s="453"/>
      <c r="B23" s="454"/>
      <c r="C23" s="458"/>
      <c r="D23" s="458"/>
      <c r="E23" s="473"/>
      <c r="F23" s="456"/>
    </row>
    <row r="24" spans="1:6" ht="37.5" x14ac:dyDescent="0.25">
      <c r="A24" s="453"/>
      <c r="B24" s="304" t="s">
        <v>144</v>
      </c>
      <c r="C24" s="458"/>
      <c r="D24" s="458"/>
      <c r="E24" s="473"/>
      <c r="F24" s="456"/>
    </row>
    <row r="25" spans="1:6" x14ac:dyDescent="0.25">
      <c r="A25" s="453"/>
      <c r="B25" s="454"/>
      <c r="C25" s="458"/>
      <c r="D25" s="458"/>
      <c r="E25" s="473"/>
      <c r="F25" s="456"/>
    </row>
    <row r="26" spans="1:6" x14ac:dyDescent="0.25">
      <c r="A26" s="453" t="s">
        <v>314</v>
      </c>
      <c r="B26" s="454" t="s">
        <v>315</v>
      </c>
      <c r="C26" s="458" t="s">
        <v>87</v>
      </c>
      <c r="D26" s="458">
        <v>0.5</v>
      </c>
      <c r="E26" s="473"/>
      <c r="F26" s="456">
        <f>D26*E26</f>
        <v>0</v>
      </c>
    </row>
    <row r="27" spans="1:6" x14ac:dyDescent="0.25">
      <c r="A27" s="453"/>
      <c r="B27" s="454"/>
      <c r="C27" s="458"/>
      <c r="D27" s="458"/>
      <c r="E27" s="473"/>
      <c r="F27" s="456"/>
    </row>
    <row r="28" spans="1:6" ht="13" x14ac:dyDescent="0.25">
      <c r="A28" s="453"/>
      <c r="B28" s="295" t="s">
        <v>308</v>
      </c>
      <c r="C28" s="458"/>
      <c r="D28" s="458"/>
      <c r="E28" s="473"/>
      <c r="F28" s="456"/>
    </row>
    <row r="29" spans="1:6" x14ac:dyDescent="0.25">
      <c r="A29" s="453"/>
      <c r="B29" s="454"/>
      <c r="C29" s="458"/>
      <c r="D29" s="458"/>
      <c r="E29" s="473"/>
      <c r="F29" s="456"/>
    </row>
    <row r="30" spans="1:6" ht="25" x14ac:dyDescent="0.25">
      <c r="A30" s="453"/>
      <c r="B30" s="304" t="s">
        <v>317</v>
      </c>
      <c r="C30" s="458"/>
      <c r="D30" s="458"/>
      <c r="E30" s="473"/>
      <c r="F30" s="456"/>
    </row>
    <row r="31" spans="1:6" x14ac:dyDescent="0.25">
      <c r="A31" s="453"/>
      <c r="B31" s="304"/>
      <c r="C31" s="458"/>
      <c r="D31" s="458"/>
      <c r="E31" s="473"/>
      <c r="F31" s="456"/>
    </row>
    <row r="32" spans="1:6" ht="37.5" x14ac:dyDescent="0.25">
      <c r="A32" s="453" t="s">
        <v>318</v>
      </c>
      <c r="B32" s="454" t="s">
        <v>312</v>
      </c>
      <c r="C32" s="458" t="s">
        <v>79</v>
      </c>
      <c r="D32" s="458">
        <v>30</v>
      </c>
      <c r="E32" s="473"/>
      <c r="F32" s="456">
        <f>D32*E32</f>
        <v>0</v>
      </c>
    </row>
    <row r="33" spans="1:6" x14ac:dyDescent="0.25">
      <c r="A33" s="453"/>
      <c r="B33" s="454"/>
      <c r="C33" s="458"/>
      <c r="D33" s="458"/>
      <c r="E33" s="473"/>
      <c r="F33" s="456"/>
    </row>
    <row r="34" spans="1:6" ht="25" x14ac:dyDescent="0.25">
      <c r="A34" s="453"/>
      <c r="B34" s="304" t="s">
        <v>309</v>
      </c>
      <c r="C34" s="458"/>
      <c r="D34" s="458"/>
      <c r="E34" s="473"/>
      <c r="F34" s="456"/>
    </row>
    <row r="35" spans="1:6" x14ac:dyDescent="0.25">
      <c r="A35" s="453"/>
      <c r="B35" s="308"/>
      <c r="C35" s="458"/>
      <c r="D35" s="458"/>
      <c r="E35" s="473"/>
      <c r="F35" s="456"/>
    </row>
    <row r="36" spans="1:6" ht="50" x14ac:dyDescent="0.25">
      <c r="A36" s="453" t="s">
        <v>319</v>
      </c>
      <c r="B36" s="454" t="s">
        <v>310</v>
      </c>
      <c r="C36" s="458" t="s">
        <v>432</v>
      </c>
      <c r="D36" s="458">
        <v>100</v>
      </c>
      <c r="E36" s="473"/>
      <c r="F36" s="456">
        <f>D36*E36</f>
        <v>0</v>
      </c>
    </row>
    <row r="37" spans="1:6" ht="13" x14ac:dyDescent="0.25">
      <c r="A37" s="453"/>
      <c r="B37" s="295"/>
      <c r="C37" s="458"/>
      <c r="D37" s="458"/>
      <c r="E37" s="473"/>
      <c r="F37" s="456"/>
    </row>
    <row r="38" spans="1:6" ht="13" x14ac:dyDescent="0.25">
      <c r="A38" s="453"/>
      <c r="B38" s="295" t="s">
        <v>120</v>
      </c>
      <c r="C38" s="458"/>
      <c r="D38" s="458"/>
      <c r="E38" s="473"/>
      <c r="F38" s="456"/>
    </row>
    <row r="39" spans="1:6" ht="13" x14ac:dyDescent="0.25">
      <c r="A39" s="453"/>
      <c r="B39" s="295"/>
      <c r="C39" s="458"/>
      <c r="D39" s="458"/>
      <c r="E39" s="473"/>
      <c r="F39" s="456"/>
    </row>
    <row r="40" spans="1:6" ht="37.5" x14ac:dyDescent="0.25">
      <c r="A40" s="453"/>
      <c r="B40" s="304" t="s">
        <v>121</v>
      </c>
      <c r="C40" s="458"/>
      <c r="D40" s="458"/>
      <c r="E40" s="473"/>
      <c r="F40" s="456"/>
    </row>
    <row r="41" spans="1:6" x14ac:dyDescent="0.25">
      <c r="A41" s="453"/>
      <c r="B41" s="304"/>
      <c r="C41" s="458"/>
      <c r="D41" s="458"/>
      <c r="E41" s="473"/>
      <c r="F41" s="456"/>
    </row>
    <row r="42" spans="1:6" x14ac:dyDescent="0.25">
      <c r="A42" s="453" t="s">
        <v>316</v>
      </c>
      <c r="B42" s="454"/>
      <c r="C42" s="458" t="s">
        <v>87</v>
      </c>
      <c r="D42" s="458">
        <v>61</v>
      </c>
      <c r="E42" s="473"/>
      <c r="F42" s="456">
        <f>D42*E42</f>
        <v>0</v>
      </c>
    </row>
    <row r="43" spans="1:6" x14ac:dyDescent="0.25">
      <c r="A43" s="453"/>
      <c r="B43" s="454"/>
      <c r="C43" s="458"/>
      <c r="D43" s="458"/>
      <c r="E43" s="473"/>
      <c r="F43" s="456"/>
    </row>
    <row r="44" spans="1:6" x14ac:dyDescent="0.25">
      <c r="A44" s="453"/>
      <c r="B44" s="454"/>
      <c r="C44" s="458"/>
      <c r="D44" s="458"/>
      <c r="E44" s="473"/>
      <c r="F44" s="456"/>
    </row>
    <row r="45" spans="1:6" ht="13" thickBot="1" x14ac:dyDescent="0.3">
      <c r="A45" s="466"/>
      <c r="B45" s="467"/>
      <c r="C45" s="468"/>
      <c r="D45" s="468" t="s">
        <v>119</v>
      </c>
      <c r="E45" s="469"/>
      <c r="F45" s="470">
        <f>SUM(F16:F44)</f>
        <v>0</v>
      </c>
    </row>
    <row r="46" spans="1:6" ht="13" thickBot="1" x14ac:dyDescent="0.3">
      <c r="A46" s="474"/>
      <c r="B46" s="445"/>
      <c r="C46" s="448"/>
      <c r="D46" s="448"/>
      <c r="E46" s="475"/>
      <c r="F46" s="476"/>
    </row>
    <row r="47" spans="1:6" ht="26.5" thickBot="1" x14ac:dyDescent="0.3">
      <c r="A47" s="800" t="s">
        <v>72</v>
      </c>
      <c r="B47" s="801" t="s">
        <v>73</v>
      </c>
      <c r="C47" s="801" t="s">
        <v>74</v>
      </c>
      <c r="D47" s="801" t="s">
        <v>75</v>
      </c>
      <c r="E47" s="821" t="s">
        <v>1442</v>
      </c>
      <c r="F47" s="822" t="s">
        <v>1443</v>
      </c>
    </row>
    <row r="48" spans="1:6" ht="13" x14ac:dyDescent="0.3">
      <c r="A48" s="306"/>
      <c r="B48" s="295" t="s">
        <v>36</v>
      </c>
      <c r="C48" s="307"/>
      <c r="D48" s="307"/>
      <c r="E48" s="499"/>
      <c r="F48" s="500"/>
    </row>
    <row r="49" spans="1:6" ht="13" x14ac:dyDescent="0.3">
      <c r="A49" s="306"/>
      <c r="B49" s="308"/>
      <c r="C49" s="307"/>
      <c r="D49" s="307"/>
      <c r="E49" s="499"/>
      <c r="F49" s="500"/>
    </row>
    <row r="50" spans="1:6" ht="37.5" x14ac:dyDescent="0.25">
      <c r="A50" s="453" t="s">
        <v>320</v>
      </c>
      <c r="B50" s="490" t="s">
        <v>180</v>
      </c>
      <c r="C50" s="458" t="s">
        <v>87</v>
      </c>
      <c r="D50" s="460">
        <f>0.3*80.5</f>
        <v>24.15</v>
      </c>
      <c r="E50" s="473"/>
      <c r="F50" s="456">
        <f>D50*E50</f>
        <v>0</v>
      </c>
    </row>
    <row r="51" spans="1:6" ht="13" x14ac:dyDescent="0.3">
      <c r="A51" s="306"/>
      <c r="B51" s="490"/>
      <c r="C51" s="458"/>
      <c r="D51" s="458"/>
      <c r="E51" s="473"/>
      <c r="F51" s="456"/>
    </row>
    <row r="52" spans="1:6" ht="37.5" x14ac:dyDescent="0.25">
      <c r="A52" s="453" t="s">
        <v>179</v>
      </c>
      <c r="B52" s="498" t="s">
        <v>321</v>
      </c>
      <c r="C52" s="458" t="s">
        <v>432</v>
      </c>
      <c r="D52" s="458">
        <v>59</v>
      </c>
      <c r="E52" s="473"/>
      <c r="F52" s="456">
        <f>D52*E52</f>
        <v>0</v>
      </c>
    </row>
    <row r="53" spans="1:6" ht="13" x14ac:dyDescent="0.25">
      <c r="A53" s="453"/>
      <c r="B53" s="311"/>
      <c r="C53" s="458"/>
      <c r="D53" s="458"/>
      <c r="E53" s="473"/>
      <c r="F53" s="456"/>
    </row>
    <row r="54" spans="1:6" ht="62.5" x14ac:dyDescent="0.25">
      <c r="A54" s="453" t="s">
        <v>41</v>
      </c>
      <c r="B54" s="463" t="s">
        <v>311</v>
      </c>
      <c r="C54" s="458" t="s">
        <v>87</v>
      </c>
      <c r="D54" s="458">
        <v>30</v>
      </c>
      <c r="E54" s="473"/>
      <c r="F54" s="456">
        <f>D54*E54</f>
        <v>0</v>
      </c>
    </row>
    <row r="55" spans="1:6" x14ac:dyDescent="0.25">
      <c r="A55" s="453"/>
      <c r="B55" s="304"/>
      <c r="C55" s="458"/>
      <c r="D55" s="458"/>
      <c r="E55" s="473"/>
      <c r="F55" s="456"/>
    </row>
    <row r="56" spans="1:6" ht="13" x14ac:dyDescent="0.25">
      <c r="A56" s="453"/>
      <c r="B56" s="295" t="s">
        <v>37</v>
      </c>
      <c r="C56" s="458"/>
      <c r="D56" s="458"/>
      <c r="E56" s="473"/>
      <c r="F56" s="456"/>
    </row>
    <row r="57" spans="1:6" x14ac:dyDescent="0.25">
      <c r="A57" s="453"/>
      <c r="B57" s="454"/>
      <c r="C57" s="458"/>
      <c r="D57" s="458"/>
      <c r="E57" s="473"/>
      <c r="F57" s="456"/>
    </row>
    <row r="58" spans="1:6" ht="13" x14ac:dyDescent="0.25">
      <c r="A58" s="453"/>
      <c r="B58" s="295" t="s">
        <v>77</v>
      </c>
      <c r="C58" s="458"/>
      <c r="D58" s="458"/>
      <c r="E58" s="473"/>
      <c r="F58" s="456"/>
    </row>
    <row r="59" spans="1:6" x14ac:dyDescent="0.25">
      <c r="A59" s="453"/>
      <c r="B59" s="454"/>
      <c r="C59" s="458"/>
      <c r="D59" s="458"/>
      <c r="E59" s="473"/>
      <c r="F59" s="456"/>
    </row>
    <row r="60" spans="1:6" ht="13" x14ac:dyDescent="0.25">
      <c r="A60" s="453"/>
      <c r="B60" s="295" t="s">
        <v>43</v>
      </c>
      <c r="C60" s="458"/>
      <c r="D60" s="458"/>
      <c r="E60" s="473"/>
      <c r="F60" s="456"/>
    </row>
    <row r="61" spans="1:6" x14ac:dyDescent="0.25">
      <c r="A61" s="453"/>
      <c r="B61" s="454"/>
      <c r="C61" s="458"/>
      <c r="D61" s="458"/>
      <c r="E61" s="473"/>
      <c r="F61" s="456"/>
    </row>
    <row r="62" spans="1:6" ht="13" x14ac:dyDescent="0.25">
      <c r="A62" s="453"/>
      <c r="B62" s="295" t="s">
        <v>123</v>
      </c>
      <c r="C62" s="458"/>
      <c r="D62" s="458"/>
      <c r="E62" s="473"/>
      <c r="F62" s="456"/>
    </row>
    <row r="63" spans="1:6" ht="13" x14ac:dyDescent="0.25">
      <c r="A63" s="453"/>
      <c r="B63" s="295"/>
      <c r="C63" s="458"/>
      <c r="D63" s="458"/>
      <c r="E63" s="473"/>
      <c r="F63" s="456"/>
    </row>
    <row r="64" spans="1:6" ht="50" x14ac:dyDescent="0.25">
      <c r="A64" s="453"/>
      <c r="B64" s="304" t="s">
        <v>124</v>
      </c>
      <c r="C64" s="458"/>
      <c r="D64" s="458"/>
      <c r="E64" s="473"/>
      <c r="F64" s="456"/>
    </row>
    <row r="65" spans="1:6" x14ac:dyDescent="0.25">
      <c r="A65" s="453"/>
      <c r="B65" s="308"/>
      <c r="C65" s="458"/>
      <c r="D65" s="458"/>
      <c r="E65" s="473"/>
      <c r="F65" s="456"/>
    </row>
    <row r="66" spans="1:6" ht="14.5" x14ac:dyDescent="0.25">
      <c r="A66" s="453" t="s">
        <v>322</v>
      </c>
      <c r="B66" s="454" t="s">
        <v>125</v>
      </c>
      <c r="C66" s="458" t="s">
        <v>1070</v>
      </c>
      <c r="D66" s="460">
        <v>4</v>
      </c>
      <c r="E66" s="473"/>
      <c r="F66" s="456">
        <f>D66*E66</f>
        <v>0</v>
      </c>
    </row>
    <row r="67" spans="1:6" x14ac:dyDescent="0.25">
      <c r="A67" s="453"/>
      <c r="B67" s="308"/>
      <c r="C67" s="458"/>
      <c r="D67" s="458"/>
      <c r="E67" s="473"/>
      <c r="F67" s="456"/>
    </row>
    <row r="68" spans="1:6" ht="13" x14ac:dyDescent="0.25">
      <c r="A68" s="453"/>
      <c r="B68" s="295" t="s">
        <v>20</v>
      </c>
      <c r="C68" s="458"/>
      <c r="D68" s="458"/>
      <c r="E68" s="473"/>
      <c r="F68" s="456"/>
    </row>
    <row r="69" spans="1:6" x14ac:dyDescent="0.25">
      <c r="A69" s="453"/>
      <c r="B69" s="454"/>
      <c r="C69" s="458"/>
      <c r="D69" s="458"/>
      <c r="E69" s="473"/>
      <c r="F69" s="456"/>
    </row>
    <row r="70" spans="1:6" ht="50" x14ac:dyDescent="0.25">
      <c r="A70" s="453"/>
      <c r="B70" s="304" t="s">
        <v>329</v>
      </c>
      <c r="C70" s="458"/>
      <c r="D70" s="458"/>
      <c r="E70" s="473"/>
      <c r="F70" s="456"/>
    </row>
    <row r="71" spans="1:6" ht="13" x14ac:dyDescent="0.25">
      <c r="A71" s="453"/>
      <c r="B71" s="295"/>
      <c r="C71" s="458"/>
      <c r="D71" s="458"/>
      <c r="E71" s="473"/>
      <c r="F71" s="456"/>
    </row>
    <row r="72" spans="1:6" ht="50" x14ac:dyDescent="0.25">
      <c r="A72" s="453" t="s">
        <v>323</v>
      </c>
      <c r="B72" s="454" t="s">
        <v>328</v>
      </c>
      <c r="C72" s="458" t="s">
        <v>1070</v>
      </c>
      <c r="D72" s="501">
        <v>30</v>
      </c>
      <c r="E72" s="473"/>
      <c r="F72" s="456">
        <f>D72*E72</f>
        <v>0</v>
      </c>
    </row>
    <row r="73" spans="1:6" x14ac:dyDescent="0.25">
      <c r="A73" s="453"/>
      <c r="B73" s="308"/>
      <c r="C73" s="458"/>
      <c r="D73" s="458"/>
      <c r="E73" s="473"/>
      <c r="F73" s="456"/>
    </row>
    <row r="74" spans="1:6" ht="25" x14ac:dyDescent="0.25">
      <c r="A74" s="453" t="s">
        <v>324</v>
      </c>
      <c r="B74" s="454" t="s">
        <v>325</v>
      </c>
      <c r="C74" s="458" t="s">
        <v>87</v>
      </c>
      <c r="D74" s="458">
        <v>34</v>
      </c>
      <c r="E74" s="473"/>
      <c r="F74" s="456">
        <f>D74*E74</f>
        <v>0</v>
      </c>
    </row>
    <row r="75" spans="1:6" x14ac:dyDescent="0.25">
      <c r="A75" s="453"/>
      <c r="B75" s="308"/>
      <c r="C75" s="458"/>
      <c r="D75" s="458"/>
      <c r="E75" s="473"/>
      <c r="F75" s="456"/>
    </row>
    <row r="76" spans="1:6" ht="25" x14ac:dyDescent="0.25">
      <c r="A76" s="453" t="s">
        <v>326</v>
      </c>
      <c r="B76" s="454" t="s">
        <v>327</v>
      </c>
      <c r="C76" s="458" t="s">
        <v>87</v>
      </c>
      <c r="D76" s="458">
        <v>9</v>
      </c>
      <c r="E76" s="473"/>
      <c r="F76" s="456">
        <f>D76*E76</f>
        <v>0</v>
      </c>
    </row>
    <row r="77" spans="1:6" x14ac:dyDescent="0.25">
      <c r="A77" s="453"/>
      <c r="B77" s="502"/>
      <c r="C77" s="458"/>
      <c r="D77" s="458"/>
      <c r="E77" s="473"/>
      <c r="F77" s="456"/>
    </row>
    <row r="78" spans="1:6" ht="13" thickBot="1" x14ac:dyDescent="0.3">
      <c r="A78" s="466"/>
      <c r="B78" s="467"/>
      <c r="C78" s="468"/>
      <c r="D78" s="468" t="s">
        <v>119</v>
      </c>
      <c r="E78" s="469"/>
      <c r="F78" s="470">
        <f>SUM(F50:F77)</f>
        <v>0</v>
      </c>
    </row>
    <row r="79" spans="1:6" ht="13" thickBot="1" x14ac:dyDescent="0.3">
      <c r="A79" s="474"/>
      <c r="B79" s="445"/>
      <c r="C79" s="448"/>
      <c r="D79" s="448"/>
      <c r="E79" s="475"/>
      <c r="F79" s="476"/>
    </row>
    <row r="80" spans="1:6" ht="26.5" thickBot="1" x14ac:dyDescent="0.3">
      <c r="A80" s="800" t="s">
        <v>72</v>
      </c>
      <c r="B80" s="801" t="s">
        <v>73</v>
      </c>
      <c r="C80" s="801" t="s">
        <v>74</v>
      </c>
      <c r="D80" s="801" t="s">
        <v>75</v>
      </c>
      <c r="E80" s="821" t="s">
        <v>1442</v>
      </c>
      <c r="F80" s="822" t="s">
        <v>1443</v>
      </c>
    </row>
    <row r="81" spans="1:6" ht="13" x14ac:dyDescent="0.25">
      <c r="A81" s="453"/>
      <c r="B81" s="295" t="s">
        <v>46</v>
      </c>
      <c r="C81" s="458"/>
      <c r="D81" s="458"/>
      <c r="E81" s="473"/>
      <c r="F81" s="456"/>
    </row>
    <row r="82" spans="1:6" x14ac:dyDescent="0.25">
      <c r="A82" s="453"/>
      <c r="B82" s="454"/>
      <c r="C82" s="458"/>
      <c r="D82" s="458"/>
      <c r="E82" s="473"/>
      <c r="F82" s="456"/>
    </row>
    <row r="83" spans="1:6" ht="50" x14ac:dyDescent="0.25">
      <c r="A83" s="453"/>
      <c r="B83" s="304" t="s">
        <v>330</v>
      </c>
      <c r="C83" s="458"/>
      <c r="D83" s="458"/>
      <c r="E83" s="473"/>
      <c r="F83" s="456"/>
    </row>
    <row r="84" spans="1:6" x14ac:dyDescent="0.25">
      <c r="A84" s="453"/>
      <c r="B84" s="454"/>
      <c r="C84" s="458"/>
      <c r="D84" s="458"/>
      <c r="E84" s="473"/>
      <c r="F84" s="456"/>
    </row>
    <row r="85" spans="1:6" x14ac:dyDescent="0.25">
      <c r="A85" s="453" t="s">
        <v>332</v>
      </c>
      <c r="B85" s="454" t="s">
        <v>408</v>
      </c>
      <c r="C85" s="458" t="s">
        <v>87</v>
      </c>
      <c r="D85" s="501">
        <v>5</v>
      </c>
      <c r="E85" s="473"/>
      <c r="F85" s="456">
        <f>D85*E85</f>
        <v>0</v>
      </c>
    </row>
    <row r="86" spans="1:6" ht="25" x14ac:dyDescent="0.25">
      <c r="A86" s="453" t="s">
        <v>333</v>
      </c>
      <c r="B86" s="454" t="s">
        <v>331</v>
      </c>
      <c r="C86" s="458" t="s">
        <v>87</v>
      </c>
      <c r="D86" s="501">
        <v>4</v>
      </c>
      <c r="E86" s="473"/>
      <c r="F86" s="456">
        <f>D86*E86</f>
        <v>0</v>
      </c>
    </row>
    <row r="87" spans="1:6" x14ac:dyDescent="0.25">
      <c r="A87" s="453"/>
      <c r="B87" s="454"/>
      <c r="C87" s="458"/>
      <c r="D87" s="501"/>
      <c r="E87" s="473"/>
      <c r="F87" s="456"/>
    </row>
    <row r="88" spans="1:6" ht="13" x14ac:dyDescent="0.25">
      <c r="A88" s="453"/>
      <c r="B88" s="295" t="s">
        <v>126</v>
      </c>
      <c r="C88" s="458"/>
      <c r="D88" s="458"/>
      <c r="E88" s="473"/>
      <c r="F88" s="456"/>
    </row>
    <row r="89" spans="1:6" x14ac:dyDescent="0.25">
      <c r="A89" s="453"/>
      <c r="B89" s="454"/>
      <c r="C89" s="458"/>
      <c r="D89" s="458"/>
      <c r="E89" s="473"/>
      <c r="F89" s="456"/>
    </row>
    <row r="90" spans="1:6" ht="13" x14ac:dyDescent="0.25">
      <c r="A90" s="453"/>
      <c r="B90" s="295" t="s">
        <v>127</v>
      </c>
      <c r="C90" s="458"/>
      <c r="D90" s="458"/>
      <c r="E90" s="473"/>
      <c r="F90" s="456"/>
    </row>
    <row r="91" spans="1:6" x14ac:dyDescent="0.25">
      <c r="A91" s="453"/>
      <c r="B91" s="454"/>
      <c r="C91" s="458"/>
      <c r="D91" s="458"/>
      <c r="E91" s="473"/>
      <c r="F91" s="456"/>
    </row>
    <row r="92" spans="1:6" ht="25" x14ac:dyDescent="0.25">
      <c r="A92" s="453"/>
      <c r="B92" s="304" t="s">
        <v>131</v>
      </c>
      <c r="C92" s="458"/>
      <c r="D92" s="458"/>
      <c r="E92" s="473"/>
      <c r="F92" s="456"/>
    </row>
    <row r="93" spans="1:6" x14ac:dyDescent="0.25">
      <c r="A93" s="453"/>
      <c r="B93" s="454"/>
      <c r="C93" s="458"/>
      <c r="D93" s="458"/>
      <c r="E93" s="473"/>
      <c r="F93" s="456"/>
    </row>
    <row r="94" spans="1:6" ht="14.5" x14ac:dyDescent="0.25">
      <c r="A94" s="453" t="s">
        <v>78</v>
      </c>
      <c r="B94" s="454" t="s">
        <v>128</v>
      </c>
      <c r="C94" s="458" t="s">
        <v>1070</v>
      </c>
      <c r="D94" s="501">
        <f>D66</f>
        <v>4</v>
      </c>
      <c r="E94" s="473"/>
      <c r="F94" s="456">
        <f>D94*E94</f>
        <v>0</v>
      </c>
    </row>
    <row r="95" spans="1:6" x14ac:dyDescent="0.25">
      <c r="A95" s="453"/>
      <c r="B95" s="454"/>
      <c r="C95" s="458"/>
      <c r="D95" s="501"/>
      <c r="E95" s="473"/>
      <c r="F95" s="456"/>
    </row>
    <row r="96" spans="1:6" ht="37.5" x14ac:dyDescent="0.25">
      <c r="A96" s="503"/>
      <c r="B96" s="304" t="s">
        <v>335</v>
      </c>
      <c r="C96" s="458"/>
      <c r="D96" s="501"/>
      <c r="E96" s="473"/>
      <c r="F96" s="456"/>
    </row>
    <row r="97" spans="1:6" x14ac:dyDescent="0.25">
      <c r="A97" s="503"/>
      <c r="B97" s="454"/>
      <c r="C97" s="458"/>
      <c r="D97" s="501"/>
      <c r="E97" s="473"/>
      <c r="F97" s="456"/>
    </row>
    <row r="98" spans="1:6" ht="14.5" x14ac:dyDescent="0.25">
      <c r="A98" s="453" t="s">
        <v>336</v>
      </c>
      <c r="B98" s="454" t="s">
        <v>128</v>
      </c>
      <c r="C98" s="458" t="s">
        <v>1070</v>
      </c>
      <c r="D98" s="501">
        <f>D72+D76</f>
        <v>39</v>
      </c>
      <c r="E98" s="473"/>
      <c r="F98" s="456">
        <f>D98*E98</f>
        <v>0</v>
      </c>
    </row>
    <row r="99" spans="1:6" x14ac:dyDescent="0.25">
      <c r="A99" s="453"/>
      <c r="B99" s="454"/>
      <c r="C99" s="458"/>
      <c r="D99" s="501"/>
      <c r="E99" s="473"/>
      <c r="F99" s="456"/>
    </row>
    <row r="100" spans="1:6" ht="13" x14ac:dyDescent="0.25">
      <c r="A100" s="453"/>
      <c r="B100" s="295" t="s">
        <v>129</v>
      </c>
      <c r="C100" s="458"/>
      <c r="D100" s="501"/>
      <c r="E100" s="473"/>
      <c r="F100" s="456"/>
    </row>
    <row r="101" spans="1:6" ht="13" x14ac:dyDescent="0.25">
      <c r="A101" s="329"/>
      <c r="B101" s="522"/>
      <c r="C101" s="458"/>
      <c r="D101" s="501"/>
      <c r="E101" s="473"/>
      <c r="F101" s="456"/>
    </row>
    <row r="102" spans="1:6" ht="37.5" x14ac:dyDescent="0.25">
      <c r="A102" s="503"/>
      <c r="B102" s="304" t="s">
        <v>337</v>
      </c>
      <c r="C102" s="458"/>
      <c r="D102" s="501"/>
      <c r="E102" s="473"/>
      <c r="F102" s="456"/>
    </row>
    <row r="103" spans="1:6" x14ac:dyDescent="0.25">
      <c r="A103" s="503"/>
      <c r="B103" s="454"/>
      <c r="C103" s="458"/>
      <c r="D103" s="501"/>
      <c r="E103" s="473"/>
      <c r="F103" s="456"/>
    </row>
    <row r="104" spans="1:6" ht="14.5" x14ac:dyDescent="0.25">
      <c r="A104" s="453" t="s">
        <v>334</v>
      </c>
      <c r="B104" s="454" t="s">
        <v>128</v>
      </c>
      <c r="C104" s="458" t="s">
        <v>1070</v>
      </c>
      <c r="D104" s="501">
        <f>D74</f>
        <v>34</v>
      </c>
      <c r="E104" s="473"/>
      <c r="F104" s="456">
        <f>D104*E104</f>
        <v>0</v>
      </c>
    </row>
    <row r="105" spans="1:6" x14ac:dyDescent="0.25">
      <c r="A105" s="453"/>
      <c r="B105" s="454"/>
      <c r="C105" s="458"/>
      <c r="D105" s="501"/>
      <c r="E105" s="473"/>
      <c r="F105" s="456"/>
    </row>
    <row r="106" spans="1:6" ht="37.5" x14ac:dyDescent="0.25">
      <c r="A106" s="453"/>
      <c r="B106" s="304" t="s">
        <v>341</v>
      </c>
      <c r="C106" s="458"/>
      <c r="D106" s="501"/>
      <c r="E106" s="473"/>
      <c r="F106" s="456"/>
    </row>
    <row r="107" spans="1:6" ht="13" x14ac:dyDescent="0.25">
      <c r="A107" s="453"/>
      <c r="B107" s="295"/>
      <c r="C107" s="458"/>
      <c r="D107" s="501"/>
      <c r="E107" s="473"/>
      <c r="F107" s="456"/>
    </row>
    <row r="108" spans="1:6" ht="14.5" x14ac:dyDescent="0.25">
      <c r="A108" s="453" t="s">
        <v>339</v>
      </c>
      <c r="B108" s="454" t="s">
        <v>338</v>
      </c>
      <c r="C108" s="458" t="s">
        <v>1070</v>
      </c>
      <c r="D108" s="501">
        <f>D86</f>
        <v>4</v>
      </c>
      <c r="E108" s="473"/>
      <c r="F108" s="456">
        <f>D108*E108</f>
        <v>0</v>
      </c>
    </row>
    <row r="109" spans="1:6" ht="13" x14ac:dyDescent="0.25">
      <c r="A109" s="453"/>
      <c r="B109" s="295"/>
      <c r="C109" s="458"/>
      <c r="D109" s="458"/>
      <c r="E109" s="473"/>
      <c r="F109" s="456"/>
    </row>
    <row r="110" spans="1:6" ht="37.5" x14ac:dyDescent="0.25">
      <c r="A110" s="453"/>
      <c r="B110" s="304" t="s">
        <v>340</v>
      </c>
      <c r="C110" s="458"/>
      <c r="D110" s="501"/>
      <c r="E110" s="473"/>
      <c r="F110" s="456"/>
    </row>
    <row r="111" spans="1:6" ht="13" x14ac:dyDescent="0.25">
      <c r="A111" s="453"/>
      <c r="B111" s="295"/>
      <c r="C111" s="458"/>
      <c r="D111" s="501"/>
      <c r="E111" s="473"/>
      <c r="F111" s="456"/>
    </row>
    <row r="112" spans="1:6" ht="14.5" x14ac:dyDescent="0.25">
      <c r="A112" s="453" t="s">
        <v>343</v>
      </c>
      <c r="B112" s="454" t="s">
        <v>342</v>
      </c>
      <c r="C112" s="458" t="s">
        <v>1070</v>
      </c>
      <c r="D112" s="501">
        <f>D85</f>
        <v>5</v>
      </c>
      <c r="E112" s="473"/>
      <c r="F112" s="456">
        <f>D112*E112</f>
        <v>0</v>
      </c>
    </row>
    <row r="113" spans="1:16" x14ac:dyDescent="0.25">
      <c r="A113" s="453"/>
      <c r="B113" s="454"/>
      <c r="C113" s="458"/>
      <c r="D113" s="501"/>
      <c r="E113" s="473"/>
      <c r="F113" s="456"/>
    </row>
    <row r="114" spans="1:16" x14ac:dyDescent="0.25">
      <c r="A114" s="453"/>
      <c r="B114" s="454"/>
      <c r="C114" s="458"/>
      <c r="D114" s="501"/>
      <c r="E114" s="473"/>
      <c r="F114" s="456"/>
    </row>
    <row r="115" spans="1:16" x14ac:dyDescent="0.25">
      <c r="A115" s="453"/>
      <c r="B115" s="454"/>
      <c r="C115" s="458"/>
      <c r="D115" s="501"/>
      <c r="E115" s="473"/>
      <c r="F115" s="456"/>
    </row>
    <row r="116" spans="1:16" ht="13" x14ac:dyDescent="0.25">
      <c r="A116" s="453"/>
      <c r="B116" s="295"/>
      <c r="C116" s="458"/>
      <c r="D116" s="458"/>
      <c r="E116" s="473"/>
      <c r="F116" s="456"/>
    </row>
    <row r="117" spans="1:16" ht="13" thickBot="1" x14ac:dyDescent="0.3">
      <c r="A117" s="466"/>
      <c r="B117" s="467"/>
      <c r="C117" s="468"/>
      <c r="D117" s="468" t="s">
        <v>119</v>
      </c>
      <c r="E117" s="469"/>
      <c r="F117" s="470">
        <f>SUM(F85:F116)</f>
        <v>0</v>
      </c>
    </row>
    <row r="118" spans="1:16" ht="26.5" thickBot="1" x14ac:dyDescent="0.3">
      <c r="A118" s="800" t="s">
        <v>72</v>
      </c>
      <c r="B118" s="801" t="s">
        <v>73</v>
      </c>
      <c r="C118" s="801" t="s">
        <v>74</v>
      </c>
      <c r="D118" s="801" t="s">
        <v>75</v>
      </c>
      <c r="E118" s="821" t="s">
        <v>1442</v>
      </c>
      <c r="F118" s="822" t="s">
        <v>1443</v>
      </c>
    </row>
    <row r="119" spans="1:16" ht="13" x14ac:dyDescent="0.25">
      <c r="A119" s="453"/>
      <c r="B119" s="295" t="s">
        <v>132</v>
      </c>
      <c r="C119" s="458"/>
      <c r="D119" s="458"/>
      <c r="E119" s="473"/>
      <c r="F119" s="456"/>
      <c r="K119" s="2"/>
      <c r="L119" s="3"/>
      <c r="M119" s="1"/>
      <c r="N119" s="1"/>
      <c r="O119" s="9"/>
      <c r="P119" s="9"/>
    </row>
    <row r="120" spans="1:16" x14ac:dyDescent="0.25">
      <c r="A120" s="453"/>
      <c r="B120" s="454"/>
      <c r="C120" s="458"/>
      <c r="D120" s="458"/>
      <c r="E120" s="473"/>
      <c r="F120" s="456"/>
      <c r="K120" s="2"/>
      <c r="L120" s="3"/>
      <c r="M120" s="1"/>
      <c r="N120" s="1"/>
      <c r="O120" s="9"/>
      <c r="P120" s="9"/>
    </row>
    <row r="121" spans="1:16" ht="13" x14ac:dyDescent="0.25">
      <c r="A121" s="453"/>
      <c r="B121" s="295" t="s">
        <v>51</v>
      </c>
      <c r="C121" s="458"/>
      <c r="D121" s="458"/>
      <c r="E121" s="473"/>
      <c r="F121" s="456"/>
      <c r="K121" s="2"/>
      <c r="L121" s="1"/>
      <c r="M121" s="4"/>
      <c r="N121" s="4"/>
      <c r="O121" s="9"/>
      <c r="P121" s="9"/>
    </row>
    <row r="122" spans="1:16" ht="13" x14ac:dyDescent="0.25">
      <c r="A122" s="453"/>
      <c r="B122" s="295"/>
      <c r="C122" s="458"/>
      <c r="D122" s="458"/>
      <c r="E122" s="473"/>
      <c r="F122" s="456"/>
      <c r="K122" s="2"/>
      <c r="L122" s="1"/>
      <c r="M122" s="4"/>
      <c r="N122" s="4"/>
      <c r="O122" s="9"/>
      <c r="P122" s="9"/>
    </row>
    <row r="123" spans="1:16" ht="25" x14ac:dyDescent="0.25">
      <c r="A123" s="453"/>
      <c r="B123" s="304" t="s">
        <v>52</v>
      </c>
      <c r="C123" s="458"/>
      <c r="D123" s="458"/>
      <c r="E123" s="473"/>
      <c r="F123" s="456"/>
      <c r="K123" s="2"/>
      <c r="L123" s="1"/>
      <c r="M123" s="4"/>
      <c r="N123" s="4"/>
      <c r="O123" s="9"/>
      <c r="P123" s="9"/>
    </row>
    <row r="124" spans="1:16" x14ac:dyDescent="0.25">
      <c r="A124" s="453"/>
      <c r="B124" s="454"/>
      <c r="C124" s="458"/>
      <c r="D124" s="458"/>
      <c r="E124" s="473"/>
      <c r="F124" s="456"/>
      <c r="K124" s="2"/>
      <c r="L124" s="1"/>
      <c r="M124" s="4"/>
      <c r="N124" s="4"/>
      <c r="O124" s="9"/>
      <c r="P124" s="9"/>
    </row>
    <row r="125" spans="1:16" ht="14.5" x14ac:dyDescent="0.25">
      <c r="A125" s="453" t="s">
        <v>42</v>
      </c>
      <c r="B125" s="454" t="s">
        <v>18</v>
      </c>
      <c r="C125" s="458" t="s">
        <v>432</v>
      </c>
      <c r="D125" s="458">
        <v>54.4</v>
      </c>
      <c r="E125" s="473"/>
      <c r="F125" s="456">
        <f>D125*E125</f>
        <v>0</v>
      </c>
      <c r="K125" s="2"/>
      <c r="L125" s="1"/>
      <c r="M125" s="4"/>
      <c r="N125" s="4"/>
      <c r="O125" s="9"/>
      <c r="P125" s="9"/>
    </row>
    <row r="126" spans="1:16" ht="13" x14ac:dyDescent="0.25">
      <c r="A126" s="453"/>
      <c r="B126" s="295"/>
      <c r="C126" s="458"/>
      <c r="D126" s="458"/>
      <c r="E126" s="473"/>
      <c r="F126" s="456"/>
      <c r="K126" s="2"/>
      <c r="L126" s="1"/>
      <c r="M126" s="4"/>
      <c r="N126" s="4"/>
      <c r="O126" s="9"/>
      <c r="P126" s="9"/>
    </row>
    <row r="127" spans="1:16" ht="25" x14ac:dyDescent="0.25">
      <c r="A127" s="453"/>
      <c r="B127" s="304" t="s">
        <v>53</v>
      </c>
      <c r="C127" s="458"/>
      <c r="D127" s="458"/>
      <c r="E127" s="473"/>
      <c r="F127" s="456"/>
    </row>
    <row r="128" spans="1:16" x14ac:dyDescent="0.25">
      <c r="A128" s="453"/>
      <c r="B128" s="454"/>
      <c r="C128" s="458"/>
      <c r="D128" s="458"/>
      <c r="E128" s="473"/>
      <c r="F128" s="456"/>
    </row>
    <row r="129" spans="1:6" x14ac:dyDescent="0.25">
      <c r="A129" s="453" t="s">
        <v>38</v>
      </c>
      <c r="B129" s="454" t="s">
        <v>39</v>
      </c>
      <c r="C129" s="458" t="s">
        <v>66</v>
      </c>
      <c r="D129" s="458">
        <v>108.7</v>
      </c>
      <c r="E129" s="473"/>
      <c r="F129" s="456">
        <f>D129*E129</f>
        <v>0</v>
      </c>
    </row>
    <row r="130" spans="1:6" x14ac:dyDescent="0.25">
      <c r="A130" s="453"/>
      <c r="B130" s="454"/>
      <c r="C130" s="458"/>
      <c r="D130" s="458"/>
      <c r="E130" s="473"/>
      <c r="F130" s="456"/>
    </row>
    <row r="131" spans="1:6" ht="13" x14ac:dyDescent="0.25">
      <c r="A131" s="453"/>
      <c r="B131" s="295" t="s">
        <v>133</v>
      </c>
      <c r="C131" s="458"/>
      <c r="D131" s="458"/>
      <c r="E131" s="473"/>
      <c r="F131" s="456"/>
    </row>
    <row r="132" spans="1:6" x14ac:dyDescent="0.25">
      <c r="A132" s="453"/>
      <c r="B132" s="454"/>
      <c r="C132" s="458"/>
      <c r="D132" s="458"/>
      <c r="E132" s="473"/>
      <c r="F132" s="456"/>
    </row>
    <row r="133" spans="1:6" ht="25" x14ac:dyDescent="0.25">
      <c r="A133" s="453"/>
      <c r="B133" s="304" t="s">
        <v>345</v>
      </c>
      <c r="C133" s="458"/>
      <c r="D133" s="458"/>
      <c r="E133" s="473"/>
      <c r="F133" s="456"/>
    </row>
    <row r="134" spans="1:6" x14ac:dyDescent="0.25">
      <c r="A134" s="453"/>
      <c r="B134" s="304"/>
      <c r="C134" s="458"/>
      <c r="D134" s="458"/>
      <c r="E134" s="473"/>
      <c r="F134" s="456"/>
    </row>
    <row r="135" spans="1:6" x14ac:dyDescent="0.25">
      <c r="A135" s="453" t="s">
        <v>344</v>
      </c>
      <c r="B135" s="454" t="s">
        <v>346</v>
      </c>
      <c r="C135" s="458" t="s">
        <v>68</v>
      </c>
      <c r="D135" s="458">
        <v>0.01</v>
      </c>
      <c r="E135" s="473"/>
      <c r="F135" s="456">
        <f>D135*E135</f>
        <v>0</v>
      </c>
    </row>
    <row r="136" spans="1:6" ht="13" x14ac:dyDescent="0.25">
      <c r="A136" s="453"/>
      <c r="B136" s="295"/>
      <c r="C136" s="458"/>
      <c r="D136" s="458"/>
      <c r="E136" s="473"/>
      <c r="F136" s="456"/>
    </row>
    <row r="137" spans="1:6" ht="25" x14ac:dyDescent="0.25">
      <c r="A137" s="453"/>
      <c r="B137" s="304" t="s">
        <v>347</v>
      </c>
      <c r="C137" s="458"/>
      <c r="D137" s="458"/>
      <c r="E137" s="473"/>
      <c r="F137" s="456"/>
    </row>
    <row r="138" spans="1:6" x14ac:dyDescent="0.25">
      <c r="A138" s="453"/>
      <c r="B138" s="304"/>
      <c r="C138" s="458"/>
      <c r="D138" s="458"/>
      <c r="E138" s="473"/>
      <c r="F138" s="456"/>
    </row>
    <row r="139" spans="1:6" x14ac:dyDescent="0.25">
      <c r="A139" s="453" t="s">
        <v>80</v>
      </c>
      <c r="B139" s="454" t="s">
        <v>58</v>
      </c>
      <c r="C139" s="458" t="s">
        <v>68</v>
      </c>
      <c r="D139" s="458">
        <v>0.4</v>
      </c>
      <c r="E139" s="473"/>
      <c r="F139" s="456">
        <f>D139*E139</f>
        <v>0</v>
      </c>
    </row>
    <row r="140" spans="1:6" x14ac:dyDescent="0.25">
      <c r="A140" s="453"/>
      <c r="B140" s="454"/>
      <c r="C140" s="458"/>
      <c r="D140" s="458"/>
      <c r="E140" s="473"/>
      <c r="F140" s="456"/>
    </row>
    <row r="141" spans="1:6" ht="25" x14ac:dyDescent="0.25">
      <c r="A141" s="453" t="s">
        <v>349</v>
      </c>
      <c r="B141" s="463" t="s">
        <v>348</v>
      </c>
      <c r="C141" s="458" t="s">
        <v>432</v>
      </c>
      <c r="D141" s="458">
        <v>60</v>
      </c>
      <c r="E141" s="473"/>
      <c r="F141" s="456">
        <f>D141*E141</f>
        <v>0</v>
      </c>
    </row>
    <row r="142" spans="1:6" x14ac:dyDescent="0.25">
      <c r="A142" s="453"/>
      <c r="B142" s="454"/>
      <c r="C142" s="458"/>
      <c r="D142" s="458"/>
      <c r="E142" s="473"/>
      <c r="F142" s="456"/>
    </row>
    <row r="143" spans="1:6" ht="13" x14ac:dyDescent="0.25">
      <c r="A143" s="329"/>
      <c r="B143" s="295" t="s">
        <v>350</v>
      </c>
      <c r="C143" s="458"/>
      <c r="D143" s="458"/>
      <c r="E143" s="473"/>
      <c r="F143" s="456"/>
    </row>
    <row r="144" spans="1:6" x14ac:dyDescent="0.25">
      <c r="A144" s="453"/>
      <c r="B144" s="454"/>
      <c r="C144" s="458"/>
      <c r="D144" s="458"/>
      <c r="E144" s="473"/>
      <c r="F144" s="456"/>
    </row>
    <row r="145" spans="1:6" ht="25" x14ac:dyDescent="0.25">
      <c r="A145" s="503" t="s">
        <v>352</v>
      </c>
      <c r="B145" s="490" t="s">
        <v>351</v>
      </c>
      <c r="C145" s="458" t="s">
        <v>432</v>
      </c>
      <c r="D145" s="458">
        <v>78</v>
      </c>
      <c r="E145" s="473"/>
      <c r="F145" s="456">
        <f>D145*E145</f>
        <v>0</v>
      </c>
    </row>
    <row r="146" spans="1:6" x14ac:dyDescent="0.25">
      <c r="A146" s="503"/>
      <c r="B146" s="490"/>
      <c r="C146" s="458"/>
      <c r="D146" s="458"/>
      <c r="E146" s="473"/>
      <c r="F146" s="456"/>
    </row>
    <row r="147" spans="1:6" ht="26" x14ac:dyDescent="0.25">
      <c r="A147" s="503"/>
      <c r="B147" s="295" t="s">
        <v>353</v>
      </c>
      <c r="C147" s="458"/>
      <c r="D147" s="458"/>
      <c r="E147" s="473"/>
      <c r="F147" s="456"/>
    </row>
    <row r="148" spans="1:6" ht="13" x14ac:dyDescent="0.25">
      <c r="A148" s="453"/>
      <c r="B148" s="311"/>
      <c r="C148" s="458"/>
      <c r="D148" s="458"/>
      <c r="E148" s="473"/>
      <c r="F148" s="456"/>
    </row>
    <row r="149" spans="1:6" ht="37.5" x14ac:dyDescent="0.25">
      <c r="A149" s="503" t="s">
        <v>354</v>
      </c>
      <c r="B149" s="490" t="s">
        <v>355</v>
      </c>
      <c r="C149" s="458" t="s">
        <v>432</v>
      </c>
      <c r="D149" s="458">
        <v>83</v>
      </c>
      <c r="E149" s="473"/>
      <c r="F149" s="456">
        <f>D149*E149</f>
        <v>0</v>
      </c>
    </row>
    <row r="150" spans="1:6" ht="13" x14ac:dyDescent="0.25">
      <c r="A150" s="453"/>
      <c r="B150" s="311"/>
      <c r="C150" s="458"/>
      <c r="D150" s="458"/>
      <c r="E150" s="473"/>
      <c r="F150" s="456"/>
    </row>
    <row r="151" spans="1:6" ht="13" x14ac:dyDescent="0.25">
      <c r="A151" s="453"/>
      <c r="B151" s="295" t="s">
        <v>182</v>
      </c>
      <c r="C151" s="458"/>
      <c r="D151" s="458"/>
      <c r="E151" s="473"/>
      <c r="F151" s="456"/>
    </row>
    <row r="152" spans="1:6" ht="13" x14ac:dyDescent="0.25">
      <c r="A152" s="453"/>
      <c r="B152" s="375"/>
      <c r="C152" s="458"/>
      <c r="D152" s="458"/>
      <c r="E152" s="473"/>
      <c r="F152" s="456"/>
    </row>
    <row r="153" spans="1:6" ht="13" x14ac:dyDescent="0.25">
      <c r="A153" s="453"/>
      <c r="B153" s="295" t="s">
        <v>360</v>
      </c>
      <c r="C153" s="458"/>
      <c r="D153" s="458"/>
      <c r="E153" s="473"/>
      <c r="F153" s="456"/>
    </row>
    <row r="154" spans="1:6" ht="13" x14ac:dyDescent="0.25">
      <c r="A154" s="453"/>
      <c r="B154" s="375"/>
      <c r="C154" s="458"/>
      <c r="D154" s="458"/>
      <c r="E154" s="473"/>
      <c r="F154" s="456"/>
    </row>
    <row r="155" spans="1:6" ht="37.5" x14ac:dyDescent="0.25">
      <c r="A155" s="453" t="s">
        <v>356</v>
      </c>
      <c r="B155" s="490" t="s">
        <v>357</v>
      </c>
      <c r="C155" s="458" t="s">
        <v>79</v>
      </c>
      <c r="D155" s="458">
        <v>20</v>
      </c>
      <c r="E155" s="473"/>
      <c r="F155" s="456">
        <f>D155*E155</f>
        <v>0</v>
      </c>
    </row>
    <row r="156" spans="1:6" x14ac:dyDescent="0.25">
      <c r="A156" s="453"/>
      <c r="B156" s="490"/>
      <c r="C156" s="458"/>
      <c r="D156" s="458"/>
      <c r="E156" s="473"/>
      <c r="F156" s="456"/>
    </row>
    <row r="157" spans="1:6" s="1" customFormat="1" ht="13" thickBot="1" x14ac:dyDescent="0.3">
      <c r="A157" s="466"/>
      <c r="B157" s="467"/>
      <c r="C157" s="468"/>
      <c r="D157" s="468" t="s">
        <v>119</v>
      </c>
      <c r="E157" s="469"/>
      <c r="F157" s="470">
        <f>SUM(F125:F156)</f>
        <v>0</v>
      </c>
    </row>
    <row r="158" spans="1:6" s="1" customFormat="1" ht="26.5" thickBot="1" x14ac:dyDescent="0.25">
      <c r="A158" s="800" t="s">
        <v>72</v>
      </c>
      <c r="B158" s="801" t="s">
        <v>73</v>
      </c>
      <c r="C158" s="801" t="s">
        <v>74</v>
      </c>
      <c r="D158" s="801" t="s">
        <v>75</v>
      </c>
      <c r="E158" s="821" t="s">
        <v>1442</v>
      </c>
      <c r="F158" s="822" t="s">
        <v>1443</v>
      </c>
    </row>
    <row r="159" spans="1:6" s="1" customFormat="1" ht="13" x14ac:dyDescent="0.3">
      <c r="A159" s="306"/>
      <c r="B159" s="374"/>
      <c r="C159" s="307"/>
      <c r="D159" s="307"/>
      <c r="E159" s="499"/>
      <c r="F159" s="500"/>
    </row>
    <row r="160" spans="1:6" s="1" customFormat="1" ht="50" x14ac:dyDescent="0.2">
      <c r="A160" s="453" t="s">
        <v>358</v>
      </c>
      <c r="B160" s="490" t="s">
        <v>359</v>
      </c>
      <c r="C160" s="458" t="s">
        <v>79</v>
      </c>
      <c r="D160" s="458">
        <v>50</v>
      </c>
      <c r="E160" s="473"/>
      <c r="F160" s="456">
        <f>D160*E160</f>
        <v>0</v>
      </c>
    </row>
    <row r="161" spans="1:6" s="1" customFormat="1" ht="13" x14ac:dyDescent="0.3">
      <c r="A161" s="306"/>
      <c r="B161" s="374"/>
      <c r="C161" s="307"/>
      <c r="D161" s="307"/>
      <c r="E161" s="473"/>
      <c r="F161" s="456"/>
    </row>
    <row r="162" spans="1:6" s="1" customFormat="1" ht="13" x14ac:dyDescent="0.2">
      <c r="A162" s="453"/>
      <c r="B162" s="295" t="s">
        <v>361</v>
      </c>
      <c r="C162" s="458"/>
      <c r="D162" s="458"/>
      <c r="E162" s="473"/>
      <c r="F162" s="456"/>
    </row>
    <row r="163" spans="1:6" s="1" customFormat="1" ht="13" x14ac:dyDescent="0.2">
      <c r="A163" s="453"/>
      <c r="B163" s="375"/>
      <c r="C163" s="458"/>
      <c r="D163" s="458"/>
      <c r="E163" s="473"/>
      <c r="F163" s="456"/>
    </row>
    <row r="164" spans="1:6" s="1" customFormat="1" ht="62.5" x14ac:dyDescent="0.2">
      <c r="A164" s="453" t="s">
        <v>363</v>
      </c>
      <c r="B164" s="490" t="s">
        <v>362</v>
      </c>
      <c r="C164" s="458" t="s">
        <v>79</v>
      </c>
      <c r="D164" s="458">
        <v>50</v>
      </c>
      <c r="E164" s="473"/>
      <c r="F164" s="456">
        <f>D164*E164</f>
        <v>0</v>
      </c>
    </row>
    <row r="165" spans="1:6" s="1" customFormat="1" x14ac:dyDescent="0.2">
      <c r="A165" s="453"/>
      <c r="B165" s="490"/>
      <c r="C165" s="458"/>
      <c r="D165" s="458"/>
      <c r="E165" s="473"/>
      <c r="F165" s="456"/>
    </row>
    <row r="166" spans="1:6" s="1" customFormat="1" ht="62.5" x14ac:dyDescent="0.2">
      <c r="A166" s="453" t="s">
        <v>364</v>
      </c>
      <c r="B166" s="490" t="s">
        <v>365</v>
      </c>
      <c r="C166" s="458" t="s">
        <v>79</v>
      </c>
      <c r="D166" s="458">
        <v>50</v>
      </c>
      <c r="E166" s="473"/>
      <c r="F166" s="456">
        <f>D166*E166</f>
        <v>0</v>
      </c>
    </row>
    <row r="167" spans="1:6" s="1" customFormat="1" ht="13" x14ac:dyDescent="0.3">
      <c r="A167" s="306"/>
      <c r="B167" s="490"/>
      <c r="C167" s="307"/>
      <c r="D167" s="307"/>
      <c r="E167" s="473"/>
      <c r="F167" s="456"/>
    </row>
    <row r="168" spans="1:6" s="1" customFormat="1" ht="13" x14ac:dyDescent="0.3">
      <c r="A168" s="306"/>
      <c r="B168" s="295" t="s">
        <v>183</v>
      </c>
      <c r="C168" s="307"/>
      <c r="D168" s="307"/>
      <c r="E168" s="473"/>
      <c r="F168" s="456"/>
    </row>
    <row r="169" spans="1:6" s="1" customFormat="1" ht="13" x14ac:dyDescent="0.3">
      <c r="A169" s="306"/>
      <c r="B169" s="375"/>
      <c r="C169" s="307"/>
      <c r="D169" s="307"/>
      <c r="E169" s="473"/>
      <c r="F169" s="456"/>
    </row>
    <row r="170" spans="1:6" s="1" customFormat="1" ht="13" x14ac:dyDescent="0.3">
      <c r="A170" s="306"/>
      <c r="B170" s="295" t="s">
        <v>368</v>
      </c>
      <c r="C170" s="307"/>
      <c r="D170" s="307"/>
      <c r="E170" s="473"/>
      <c r="F170" s="456"/>
    </row>
    <row r="171" spans="1:6" s="1" customFormat="1" ht="13" x14ac:dyDescent="0.3">
      <c r="A171" s="306"/>
      <c r="B171" s="374"/>
      <c r="C171" s="307"/>
      <c r="D171" s="307"/>
      <c r="E171" s="473"/>
      <c r="F171" s="456"/>
    </row>
    <row r="172" spans="1:6" s="1" customFormat="1" ht="37.5" x14ac:dyDescent="0.2">
      <c r="A172" s="503"/>
      <c r="B172" s="304" t="s">
        <v>181</v>
      </c>
      <c r="C172" s="458"/>
      <c r="D172" s="458"/>
      <c r="E172" s="473"/>
      <c r="F172" s="456"/>
    </row>
    <row r="173" spans="1:6" s="1" customFormat="1" ht="13" x14ac:dyDescent="0.2">
      <c r="A173" s="453"/>
      <c r="B173" s="311"/>
      <c r="C173" s="458"/>
      <c r="D173" s="458"/>
      <c r="E173" s="473"/>
      <c r="F173" s="456"/>
    </row>
    <row r="174" spans="1:6" s="1" customFormat="1" x14ac:dyDescent="0.2">
      <c r="A174" s="453" t="s">
        <v>366</v>
      </c>
      <c r="B174" s="454" t="s">
        <v>367</v>
      </c>
      <c r="C174" s="458" t="s">
        <v>66</v>
      </c>
      <c r="D174" s="458">
        <v>20</v>
      </c>
      <c r="E174" s="473"/>
      <c r="F174" s="456">
        <f>D174*E174</f>
        <v>0</v>
      </c>
    </row>
    <row r="175" spans="1:6" s="1" customFormat="1" x14ac:dyDescent="0.2">
      <c r="A175" s="453"/>
      <c r="B175" s="502"/>
      <c r="C175" s="458"/>
      <c r="D175" s="458"/>
      <c r="E175" s="473"/>
      <c r="F175" s="456"/>
    </row>
    <row r="176" spans="1:6" s="1" customFormat="1" ht="13" x14ac:dyDescent="0.2">
      <c r="A176" s="453"/>
      <c r="B176" s="295" t="s">
        <v>184</v>
      </c>
      <c r="C176" s="458"/>
      <c r="D176" s="458"/>
      <c r="E176" s="473"/>
      <c r="F176" s="456"/>
    </row>
    <row r="177" spans="1:6" s="1" customFormat="1" ht="13" x14ac:dyDescent="0.2">
      <c r="A177" s="453"/>
      <c r="B177" s="295"/>
      <c r="C177" s="458"/>
      <c r="D177" s="458"/>
      <c r="E177" s="473"/>
      <c r="F177" s="456"/>
    </row>
    <row r="178" spans="1:6" s="1" customFormat="1" ht="25" x14ac:dyDescent="0.2">
      <c r="A178" s="453" t="s">
        <v>185</v>
      </c>
      <c r="B178" s="454" t="s">
        <v>186</v>
      </c>
      <c r="C178" s="458" t="s">
        <v>79</v>
      </c>
      <c r="D178" s="458">
        <v>50</v>
      </c>
      <c r="E178" s="473"/>
      <c r="F178" s="456">
        <f>D178*E178</f>
        <v>0</v>
      </c>
    </row>
    <row r="179" spans="1:6" s="1" customFormat="1" x14ac:dyDescent="0.2">
      <c r="A179" s="453"/>
      <c r="B179" s="454"/>
      <c r="C179" s="458"/>
      <c r="D179" s="458"/>
      <c r="E179" s="473"/>
      <c r="F179" s="456"/>
    </row>
    <row r="180" spans="1:6" s="1" customFormat="1" ht="13" x14ac:dyDescent="0.3">
      <c r="A180" s="306"/>
      <c r="B180" s="295" t="s">
        <v>388</v>
      </c>
      <c r="C180" s="307"/>
      <c r="D180" s="307"/>
      <c r="E180" s="473"/>
      <c r="F180" s="456"/>
    </row>
    <row r="181" spans="1:6" s="1" customFormat="1" ht="13" x14ac:dyDescent="0.3">
      <c r="A181" s="306"/>
      <c r="B181" s="295"/>
      <c r="C181" s="307"/>
      <c r="D181" s="307"/>
      <c r="E181" s="473"/>
      <c r="F181" s="456"/>
    </row>
    <row r="182" spans="1:6" s="1" customFormat="1" ht="125" x14ac:dyDescent="0.2">
      <c r="A182" s="453" t="s">
        <v>389</v>
      </c>
      <c r="B182" s="454" t="s">
        <v>390</v>
      </c>
      <c r="C182" s="458" t="s">
        <v>79</v>
      </c>
      <c r="D182" s="458">
        <v>80</v>
      </c>
      <c r="E182" s="473"/>
      <c r="F182" s="456">
        <f>D182*E182</f>
        <v>0</v>
      </c>
    </row>
    <row r="183" spans="1:6" s="1" customFormat="1" ht="13" x14ac:dyDescent="0.3">
      <c r="A183" s="306"/>
      <c r="B183" s="374"/>
      <c r="C183" s="307"/>
      <c r="D183" s="307"/>
      <c r="E183" s="473"/>
      <c r="F183" s="456"/>
    </row>
    <row r="184" spans="1:6" s="1" customFormat="1" ht="13" x14ac:dyDescent="0.3">
      <c r="A184" s="306"/>
      <c r="B184" s="295" t="s">
        <v>188</v>
      </c>
      <c r="C184" s="307"/>
      <c r="D184" s="307"/>
      <c r="E184" s="473"/>
      <c r="F184" s="456"/>
    </row>
    <row r="185" spans="1:6" s="1" customFormat="1" ht="13" x14ac:dyDescent="0.3">
      <c r="A185" s="306"/>
      <c r="B185" s="295"/>
      <c r="C185" s="307"/>
      <c r="D185" s="307"/>
      <c r="E185" s="473"/>
      <c r="F185" s="456"/>
    </row>
    <row r="186" spans="1:6" s="1" customFormat="1" ht="50" x14ac:dyDescent="0.2">
      <c r="A186" s="453" t="s">
        <v>187</v>
      </c>
      <c r="B186" s="454" t="s">
        <v>369</v>
      </c>
      <c r="C186" s="458" t="s">
        <v>79</v>
      </c>
      <c r="D186" s="458">
        <v>20</v>
      </c>
      <c r="E186" s="473"/>
      <c r="F186" s="456">
        <f>D186*E186</f>
        <v>0</v>
      </c>
    </row>
    <row r="187" spans="1:6" s="1" customFormat="1" ht="13" x14ac:dyDescent="0.3">
      <c r="A187" s="306"/>
      <c r="B187" s="374"/>
      <c r="C187" s="307"/>
      <c r="D187" s="307"/>
      <c r="E187" s="499"/>
      <c r="F187" s="456"/>
    </row>
    <row r="188" spans="1:6" s="1" customFormat="1" ht="13" thickBot="1" x14ac:dyDescent="0.3">
      <c r="A188" s="466"/>
      <c r="B188" s="467"/>
      <c r="C188" s="468"/>
      <c r="D188" s="468" t="s">
        <v>119</v>
      </c>
      <c r="E188" s="469"/>
      <c r="F188" s="470">
        <f>SUM(F160:F187)</f>
        <v>0</v>
      </c>
    </row>
    <row r="189" spans="1:6" s="1" customFormat="1" ht="13" thickBot="1" x14ac:dyDescent="0.3">
      <c r="A189" s="474"/>
      <c r="B189" s="445"/>
      <c r="C189" s="448"/>
      <c r="D189" s="448"/>
      <c r="E189" s="475"/>
      <c r="F189" s="476"/>
    </row>
    <row r="190" spans="1:6" ht="26.5" thickBot="1" x14ac:dyDescent="0.3">
      <c r="A190" s="800" t="s">
        <v>72</v>
      </c>
      <c r="B190" s="801" t="s">
        <v>73</v>
      </c>
      <c r="C190" s="801" t="s">
        <v>74</v>
      </c>
      <c r="D190" s="801" t="s">
        <v>75</v>
      </c>
      <c r="E190" s="821" t="s">
        <v>1442</v>
      </c>
      <c r="F190" s="822" t="s">
        <v>1443</v>
      </c>
    </row>
    <row r="191" spans="1:6" ht="37.5" x14ac:dyDescent="0.25">
      <c r="A191" s="453" t="s">
        <v>372</v>
      </c>
      <c r="B191" s="454" t="s">
        <v>370</v>
      </c>
      <c r="C191" s="458" t="s">
        <v>79</v>
      </c>
      <c r="D191" s="458">
        <v>125</v>
      </c>
      <c r="E191" s="473"/>
      <c r="F191" s="456">
        <f>D191*E191</f>
        <v>0</v>
      </c>
    </row>
    <row r="192" spans="1:6" ht="13" x14ac:dyDescent="0.3">
      <c r="A192" s="306"/>
      <c r="B192" s="374"/>
      <c r="C192" s="307"/>
      <c r="D192" s="307"/>
      <c r="E192" s="473"/>
      <c r="F192" s="456"/>
    </row>
    <row r="193" spans="1:6" ht="50" x14ac:dyDescent="0.25">
      <c r="A193" s="453" t="s">
        <v>373</v>
      </c>
      <c r="B193" s="454" t="s">
        <v>371</v>
      </c>
      <c r="C193" s="458" t="s">
        <v>79</v>
      </c>
      <c r="D193" s="458">
        <v>80</v>
      </c>
      <c r="E193" s="473"/>
      <c r="F193" s="456">
        <f>D193*E193</f>
        <v>0</v>
      </c>
    </row>
    <row r="194" spans="1:6" x14ac:dyDescent="0.25">
      <c r="A194" s="453"/>
      <c r="B194" s="454"/>
      <c r="C194" s="454"/>
      <c r="D194" s="454"/>
      <c r="E194" s="473"/>
      <c r="F194" s="456"/>
    </row>
    <row r="195" spans="1:6" ht="75" x14ac:dyDescent="0.25">
      <c r="A195" s="453" t="s">
        <v>377</v>
      </c>
      <c r="B195" s="454" t="s">
        <v>375</v>
      </c>
      <c r="C195" s="458" t="s">
        <v>79</v>
      </c>
      <c r="D195" s="458">
        <v>230</v>
      </c>
      <c r="E195" s="473"/>
      <c r="F195" s="456">
        <f>D195*E195</f>
        <v>0</v>
      </c>
    </row>
    <row r="196" spans="1:6" x14ac:dyDescent="0.25">
      <c r="A196" s="453"/>
      <c r="B196" s="454"/>
      <c r="C196" s="458"/>
      <c r="D196" s="458"/>
      <c r="E196" s="473"/>
      <c r="F196" s="456"/>
    </row>
    <row r="197" spans="1:6" ht="37.5" x14ac:dyDescent="0.25">
      <c r="A197" s="453" t="s">
        <v>189</v>
      </c>
      <c r="B197" s="454" t="s">
        <v>376</v>
      </c>
      <c r="C197" s="458" t="s">
        <v>79</v>
      </c>
      <c r="D197" s="458">
        <v>60</v>
      </c>
      <c r="E197" s="473"/>
      <c r="F197" s="456">
        <f>D197*E197</f>
        <v>0</v>
      </c>
    </row>
    <row r="198" spans="1:6" x14ac:dyDescent="0.25">
      <c r="A198" s="453"/>
      <c r="B198" s="454"/>
      <c r="C198" s="458"/>
      <c r="D198" s="458"/>
      <c r="E198" s="473"/>
      <c r="F198" s="456"/>
    </row>
    <row r="199" spans="1:6" ht="75" x14ac:dyDescent="0.25">
      <c r="A199" s="453" t="s">
        <v>378</v>
      </c>
      <c r="B199" s="454" t="s">
        <v>374</v>
      </c>
      <c r="C199" s="458" t="s">
        <v>79</v>
      </c>
      <c r="D199" s="458">
        <v>14</v>
      </c>
      <c r="E199" s="473"/>
      <c r="F199" s="456">
        <f>D199*E199</f>
        <v>0</v>
      </c>
    </row>
    <row r="200" spans="1:6" x14ac:dyDescent="0.25">
      <c r="A200" s="453"/>
      <c r="B200" s="454"/>
      <c r="C200" s="458"/>
      <c r="D200" s="458"/>
      <c r="E200" s="473"/>
      <c r="F200" s="456"/>
    </row>
    <row r="201" spans="1:6" ht="62.5" x14ac:dyDescent="0.25">
      <c r="A201" s="453" t="s">
        <v>391</v>
      </c>
      <c r="B201" s="454" t="s">
        <v>392</v>
      </c>
      <c r="C201" s="458" t="s">
        <v>79</v>
      </c>
      <c r="D201" s="458">
        <v>100</v>
      </c>
      <c r="E201" s="473"/>
      <c r="F201" s="456">
        <f>D201*E201</f>
        <v>0</v>
      </c>
    </row>
    <row r="202" spans="1:6" x14ac:dyDescent="0.25">
      <c r="A202" s="453"/>
      <c r="B202" s="454"/>
      <c r="C202" s="458"/>
      <c r="D202" s="458"/>
      <c r="E202" s="473"/>
      <c r="F202" s="456"/>
    </row>
    <row r="203" spans="1:6" ht="13" x14ac:dyDescent="0.25">
      <c r="A203" s="453"/>
      <c r="B203" s="295" t="s">
        <v>434</v>
      </c>
      <c r="C203" s="458"/>
      <c r="D203" s="458"/>
      <c r="E203" s="473"/>
      <c r="F203" s="456"/>
    </row>
    <row r="204" spans="1:6" x14ac:dyDescent="0.25">
      <c r="A204" s="453"/>
      <c r="B204" s="454"/>
      <c r="C204" s="458"/>
      <c r="D204" s="458"/>
      <c r="E204" s="473"/>
      <c r="F204" s="456"/>
    </row>
    <row r="205" spans="1:6" ht="13" x14ac:dyDescent="0.25">
      <c r="A205" s="453"/>
      <c r="B205" s="295" t="s">
        <v>194</v>
      </c>
      <c r="C205" s="458"/>
      <c r="D205" s="458"/>
      <c r="E205" s="473"/>
      <c r="F205" s="456"/>
    </row>
    <row r="206" spans="1:6" x14ac:dyDescent="0.25">
      <c r="A206" s="453"/>
      <c r="B206" s="454"/>
      <c r="C206" s="458"/>
      <c r="D206" s="458"/>
      <c r="E206" s="473"/>
      <c r="F206" s="456"/>
    </row>
    <row r="207" spans="1:6" ht="137.5" x14ac:dyDescent="0.25">
      <c r="A207" s="453"/>
      <c r="B207" s="304" t="s">
        <v>380</v>
      </c>
      <c r="C207" s="458"/>
      <c r="D207" s="458"/>
      <c r="E207" s="473"/>
      <c r="F207" s="456"/>
    </row>
    <row r="208" spans="1:6" x14ac:dyDescent="0.25">
      <c r="A208" s="453"/>
      <c r="B208" s="304"/>
      <c r="C208" s="458"/>
      <c r="D208" s="458"/>
      <c r="E208" s="473"/>
      <c r="F208" s="456"/>
    </row>
    <row r="209" spans="1:6" ht="50" x14ac:dyDescent="0.25">
      <c r="A209" s="453" t="s">
        <v>379</v>
      </c>
      <c r="B209" s="454" t="s">
        <v>381</v>
      </c>
      <c r="C209" s="458" t="s">
        <v>294</v>
      </c>
      <c r="D209" s="458">
        <v>2</v>
      </c>
      <c r="E209" s="473"/>
      <c r="F209" s="456">
        <f>D209*E209</f>
        <v>0</v>
      </c>
    </row>
    <row r="210" spans="1:6" x14ac:dyDescent="0.25">
      <c r="A210" s="453"/>
      <c r="B210" s="454"/>
      <c r="C210" s="458"/>
      <c r="D210" s="458"/>
      <c r="E210" s="473"/>
      <c r="F210" s="456"/>
    </row>
    <row r="211" spans="1:6" x14ac:dyDescent="0.25">
      <c r="A211" s="453"/>
      <c r="B211" s="304"/>
      <c r="C211" s="458"/>
      <c r="D211" s="458"/>
      <c r="E211" s="473"/>
      <c r="F211" s="456"/>
    </row>
    <row r="212" spans="1:6" x14ac:dyDescent="0.25">
      <c r="A212" s="453"/>
      <c r="B212" s="304"/>
      <c r="C212" s="458"/>
      <c r="D212" s="458"/>
      <c r="E212" s="473"/>
      <c r="F212" s="456"/>
    </row>
    <row r="213" spans="1:6" s="1" customFormat="1" ht="13" thickBot="1" x14ac:dyDescent="0.3">
      <c r="A213" s="466"/>
      <c r="B213" s="467"/>
      <c r="C213" s="468"/>
      <c r="D213" s="468" t="s">
        <v>119</v>
      </c>
      <c r="E213" s="469"/>
      <c r="F213" s="470">
        <f>SUM(F191:F212)</f>
        <v>0</v>
      </c>
    </row>
    <row r="214" spans="1:6" s="1" customFormat="1" ht="13" thickBot="1" x14ac:dyDescent="0.3">
      <c r="A214" s="474"/>
      <c r="B214" s="445"/>
      <c r="C214" s="448"/>
      <c r="D214" s="448"/>
      <c r="E214" s="475"/>
      <c r="F214" s="476"/>
    </row>
    <row r="215" spans="1:6" s="1" customFormat="1" ht="26.5" thickBot="1" x14ac:dyDescent="0.25">
      <c r="A215" s="800" t="s">
        <v>72</v>
      </c>
      <c r="B215" s="801" t="s">
        <v>73</v>
      </c>
      <c r="C215" s="801" t="s">
        <v>74</v>
      </c>
      <c r="D215" s="801" t="s">
        <v>75</v>
      </c>
      <c r="E215" s="821" t="s">
        <v>1442</v>
      </c>
      <c r="F215" s="822" t="s">
        <v>1443</v>
      </c>
    </row>
    <row r="216" spans="1:6" s="1" customFormat="1" ht="50" x14ac:dyDescent="0.2">
      <c r="A216" s="453" t="s">
        <v>386</v>
      </c>
      <c r="B216" s="454" t="s">
        <v>382</v>
      </c>
      <c r="C216" s="458" t="s">
        <v>294</v>
      </c>
      <c r="D216" s="458">
        <v>1</v>
      </c>
      <c r="E216" s="473"/>
      <c r="F216" s="456">
        <f>D216*E216</f>
        <v>0</v>
      </c>
    </row>
    <row r="217" spans="1:6" s="1" customFormat="1" ht="13" x14ac:dyDescent="0.3">
      <c r="A217" s="306"/>
      <c r="B217" s="307"/>
      <c r="C217" s="307"/>
      <c r="D217" s="307"/>
      <c r="E217" s="473"/>
      <c r="F217" s="456"/>
    </row>
    <row r="218" spans="1:6" s="1" customFormat="1" ht="13" x14ac:dyDescent="0.2">
      <c r="A218" s="453"/>
      <c r="B218" s="295" t="s">
        <v>193</v>
      </c>
      <c r="C218" s="458"/>
      <c r="D218" s="458"/>
      <c r="E218" s="473"/>
      <c r="F218" s="456"/>
    </row>
    <row r="219" spans="1:6" s="1" customFormat="1" ht="137.5" x14ac:dyDescent="0.2">
      <c r="A219" s="453"/>
      <c r="B219" s="304" t="s">
        <v>383</v>
      </c>
      <c r="C219" s="458"/>
      <c r="D219" s="458"/>
      <c r="E219" s="473"/>
      <c r="F219" s="456"/>
    </row>
    <row r="220" spans="1:6" s="1" customFormat="1" x14ac:dyDescent="0.2">
      <c r="A220" s="453"/>
      <c r="B220" s="304"/>
      <c r="C220" s="458"/>
      <c r="D220" s="458"/>
      <c r="E220" s="473"/>
      <c r="F220" s="456"/>
    </row>
    <row r="221" spans="1:6" s="1" customFormat="1" ht="75" x14ac:dyDescent="0.2">
      <c r="A221" s="453" t="s">
        <v>387</v>
      </c>
      <c r="B221" s="454" t="s">
        <v>384</v>
      </c>
      <c r="C221" s="458" t="s">
        <v>294</v>
      </c>
      <c r="D221" s="458">
        <v>8</v>
      </c>
      <c r="E221" s="473"/>
      <c r="F221" s="456">
        <f>D221*E221</f>
        <v>0</v>
      </c>
    </row>
    <row r="222" spans="1:6" s="1" customFormat="1" x14ac:dyDescent="0.2">
      <c r="A222" s="453"/>
      <c r="B222" s="454"/>
      <c r="C222" s="458"/>
      <c r="D222" s="458"/>
      <c r="E222" s="473"/>
      <c r="F222" s="456"/>
    </row>
    <row r="223" spans="1:6" s="1" customFormat="1" ht="75" x14ac:dyDescent="0.2">
      <c r="A223" s="453" t="s">
        <v>387</v>
      </c>
      <c r="B223" s="454" t="s">
        <v>385</v>
      </c>
      <c r="C223" s="458" t="s">
        <v>294</v>
      </c>
      <c r="D223" s="458">
        <v>4</v>
      </c>
      <c r="E223" s="473"/>
      <c r="F223" s="456">
        <f>D223*E223</f>
        <v>0</v>
      </c>
    </row>
    <row r="224" spans="1:6" s="1" customFormat="1" x14ac:dyDescent="0.2">
      <c r="A224" s="453"/>
      <c r="B224" s="451"/>
      <c r="C224" s="458"/>
      <c r="D224" s="458"/>
      <c r="E224" s="473"/>
      <c r="F224" s="456"/>
    </row>
    <row r="225" spans="1:11" s="1" customFormat="1" ht="13" x14ac:dyDescent="0.2">
      <c r="A225" s="453"/>
      <c r="B225" s="295" t="s">
        <v>171</v>
      </c>
      <c r="C225" s="458"/>
      <c r="D225" s="458"/>
      <c r="E225" s="473"/>
      <c r="F225" s="456"/>
    </row>
    <row r="226" spans="1:11" s="1" customFormat="1" x14ac:dyDescent="0.2">
      <c r="A226" s="453"/>
      <c r="B226" s="451"/>
      <c r="C226" s="458"/>
      <c r="D226" s="458"/>
      <c r="E226" s="473"/>
      <c r="F226" s="456"/>
    </row>
    <row r="227" spans="1:11" s="1" customFormat="1" ht="13" x14ac:dyDescent="0.2">
      <c r="A227" s="453"/>
      <c r="B227" s="295" t="s">
        <v>393</v>
      </c>
      <c r="C227" s="458"/>
      <c r="D227" s="458"/>
      <c r="E227" s="473"/>
      <c r="F227" s="456"/>
    </row>
    <row r="228" spans="1:11" s="1" customFormat="1" ht="13" x14ac:dyDescent="0.2">
      <c r="A228" s="453"/>
      <c r="B228" s="295"/>
      <c r="C228" s="458"/>
      <c r="D228" s="458"/>
      <c r="E228" s="473"/>
      <c r="F228" s="456"/>
    </row>
    <row r="229" spans="1:11" s="1" customFormat="1" ht="37.5" x14ac:dyDescent="0.2">
      <c r="A229" s="453"/>
      <c r="B229" s="304" t="s">
        <v>394</v>
      </c>
      <c r="C229" s="458"/>
      <c r="D229" s="458"/>
      <c r="E229" s="473"/>
      <c r="F229" s="456"/>
    </row>
    <row r="230" spans="1:11" s="1" customFormat="1" x14ac:dyDescent="0.2">
      <c r="A230" s="453"/>
      <c r="B230" s="304"/>
      <c r="C230" s="458"/>
      <c r="D230" s="458"/>
      <c r="E230" s="473"/>
      <c r="F230" s="456"/>
    </row>
    <row r="231" spans="1:11" s="1" customFormat="1" ht="112.5" x14ac:dyDescent="0.2">
      <c r="A231" s="453" t="s">
        <v>1524</v>
      </c>
      <c r="B231" s="505" t="s">
        <v>395</v>
      </c>
      <c r="C231" s="458" t="s">
        <v>294</v>
      </c>
      <c r="D231" s="458">
        <v>2</v>
      </c>
      <c r="E231" s="473"/>
      <c r="F231" s="456">
        <f>D231*E231</f>
        <v>0</v>
      </c>
    </row>
    <row r="232" spans="1:11" s="1" customFormat="1" x14ac:dyDescent="0.2">
      <c r="A232" s="453"/>
      <c r="B232" s="505"/>
      <c r="C232" s="458"/>
      <c r="D232" s="458"/>
      <c r="E232" s="473"/>
      <c r="F232" s="456"/>
    </row>
    <row r="233" spans="1:11" s="1" customFormat="1" ht="75" x14ac:dyDescent="0.2">
      <c r="A233" s="453" t="s">
        <v>1525</v>
      </c>
      <c r="B233" s="505" t="s">
        <v>396</v>
      </c>
      <c r="C233" s="458" t="s">
        <v>294</v>
      </c>
      <c r="D233" s="458">
        <v>5</v>
      </c>
      <c r="E233" s="473"/>
      <c r="F233" s="456">
        <f>D233*E233</f>
        <v>0</v>
      </c>
    </row>
    <row r="234" spans="1:11" s="1" customFormat="1" x14ac:dyDescent="0.2">
      <c r="A234" s="453"/>
      <c r="B234" s="505"/>
      <c r="C234" s="458"/>
      <c r="D234" s="458"/>
      <c r="E234" s="559"/>
      <c r="F234" s="456"/>
    </row>
    <row r="235" spans="1:11" s="1" customFormat="1" x14ac:dyDescent="0.2">
      <c r="A235" s="453"/>
      <c r="B235" s="505"/>
      <c r="C235" s="458"/>
      <c r="D235" s="458"/>
      <c r="E235" s="559"/>
      <c r="F235" s="456"/>
    </row>
    <row r="236" spans="1:11" s="1" customFormat="1" x14ac:dyDescent="0.2">
      <c r="A236" s="453"/>
      <c r="B236" s="505"/>
      <c r="C236" s="458"/>
      <c r="D236" s="458"/>
      <c r="E236" s="559"/>
      <c r="F236" s="456"/>
    </row>
    <row r="237" spans="1:11" s="1" customFormat="1" x14ac:dyDescent="0.2">
      <c r="A237" s="453"/>
      <c r="B237" s="505"/>
      <c r="C237" s="458"/>
      <c r="D237" s="458"/>
      <c r="E237" s="559"/>
      <c r="F237" s="456"/>
    </row>
    <row r="238" spans="1:11" ht="13" thickBot="1" x14ac:dyDescent="0.3">
      <c r="A238" s="466"/>
      <c r="B238" s="467"/>
      <c r="C238" s="468"/>
      <c r="D238" s="468" t="s">
        <v>119</v>
      </c>
      <c r="E238" s="469"/>
      <c r="F238" s="470">
        <f>SUM(F216:F237)</f>
        <v>0</v>
      </c>
      <c r="K238" s="10"/>
    </row>
    <row r="239" spans="1:11" ht="26.5" thickBot="1" x14ac:dyDescent="0.3">
      <c r="A239" s="800" t="s">
        <v>72</v>
      </c>
      <c r="B239" s="801" t="s">
        <v>73</v>
      </c>
      <c r="C239" s="801" t="s">
        <v>74</v>
      </c>
      <c r="D239" s="801" t="s">
        <v>75</v>
      </c>
      <c r="E239" s="821" t="s">
        <v>1442</v>
      </c>
      <c r="F239" s="822" t="s">
        <v>1443</v>
      </c>
      <c r="K239" s="10"/>
    </row>
    <row r="240" spans="1:11" ht="100" x14ac:dyDescent="0.25">
      <c r="A240" s="453" t="s">
        <v>1526</v>
      </c>
      <c r="B240" s="505" t="s">
        <v>397</v>
      </c>
      <c r="C240" s="458" t="s">
        <v>294</v>
      </c>
      <c r="D240" s="458">
        <v>2</v>
      </c>
      <c r="E240" s="473"/>
      <c r="F240" s="456">
        <f>D240*E240</f>
        <v>0</v>
      </c>
      <c r="K240" s="10"/>
    </row>
    <row r="241" spans="1:11" x14ac:dyDescent="0.25">
      <c r="A241" s="453"/>
      <c r="B241" s="454"/>
      <c r="C241" s="458"/>
      <c r="D241" s="458"/>
      <c r="E241" s="473"/>
      <c r="F241" s="456"/>
      <c r="K241" s="10"/>
    </row>
    <row r="242" spans="1:11" ht="13" x14ac:dyDescent="0.25">
      <c r="A242" s="453"/>
      <c r="B242" s="295" t="s">
        <v>405</v>
      </c>
      <c r="C242" s="458"/>
      <c r="D242" s="458"/>
      <c r="E242" s="473"/>
      <c r="F242" s="456"/>
      <c r="K242" s="10"/>
    </row>
    <row r="243" spans="1:11" x14ac:dyDescent="0.25">
      <c r="A243" s="453"/>
      <c r="B243" s="454"/>
      <c r="C243" s="458"/>
      <c r="D243" s="458"/>
      <c r="E243" s="473"/>
      <c r="F243" s="456"/>
      <c r="K243" s="10"/>
    </row>
    <row r="244" spans="1:11" ht="150" x14ac:dyDescent="0.25">
      <c r="A244" s="453" t="s">
        <v>1527</v>
      </c>
      <c r="B244" s="454" t="s">
        <v>406</v>
      </c>
      <c r="C244" s="458" t="s">
        <v>294</v>
      </c>
      <c r="D244" s="458">
        <v>1</v>
      </c>
      <c r="E244" s="473"/>
      <c r="F244" s="456">
        <f>D244*E244</f>
        <v>0</v>
      </c>
      <c r="K244" s="10"/>
    </row>
    <row r="245" spans="1:11" x14ac:dyDescent="0.25">
      <c r="A245" s="453"/>
      <c r="B245" s="454"/>
      <c r="C245" s="458"/>
      <c r="D245" s="458"/>
      <c r="E245" s="473"/>
      <c r="F245" s="456"/>
      <c r="K245" s="10"/>
    </row>
    <row r="246" spans="1:11" ht="75" x14ac:dyDescent="0.25">
      <c r="A246" s="453" t="s">
        <v>1528</v>
      </c>
      <c r="B246" s="454" t="s">
        <v>407</v>
      </c>
      <c r="C246" s="458" t="s">
        <v>67</v>
      </c>
      <c r="D246" s="458">
        <v>1</v>
      </c>
      <c r="E246" s="473"/>
      <c r="F246" s="456">
        <f>D246*E246</f>
        <v>0</v>
      </c>
      <c r="K246" s="10"/>
    </row>
    <row r="247" spans="1:11" x14ac:dyDescent="0.25">
      <c r="A247" s="453"/>
      <c r="B247" s="454"/>
      <c r="C247" s="458"/>
      <c r="D247" s="458"/>
      <c r="E247" s="473"/>
      <c r="F247" s="456"/>
      <c r="K247" s="10"/>
    </row>
    <row r="248" spans="1:11" ht="13" x14ac:dyDescent="0.25">
      <c r="A248" s="453"/>
      <c r="B248" s="295" t="s">
        <v>398</v>
      </c>
      <c r="C248" s="458"/>
      <c r="D248" s="458"/>
      <c r="E248" s="473"/>
      <c r="F248" s="456"/>
      <c r="K248" s="10"/>
    </row>
    <row r="249" spans="1:11" x14ac:dyDescent="0.25">
      <c r="A249" s="453"/>
      <c r="B249" s="454"/>
      <c r="C249" s="458"/>
      <c r="D249" s="458"/>
      <c r="E249" s="473"/>
      <c r="F249" s="456"/>
      <c r="K249" s="10"/>
    </row>
    <row r="250" spans="1:11" ht="25" x14ac:dyDescent="0.25">
      <c r="A250" s="453"/>
      <c r="B250" s="372" t="s">
        <v>399</v>
      </c>
      <c r="C250" s="458"/>
      <c r="D250" s="458"/>
      <c r="E250" s="473"/>
      <c r="F250" s="456"/>
      <c r="K250" s="10"/>
    </row>
    <row r="251" spans="1:11" x14ac:dyDescent="0.25">
      <c r="A251" s="453"/>
      <c r="B251" s="372"/>
      <c r="C251" s="458"/>
      <c r="D251" s="458"/>
      <c r="E251" s="473"/>
      <c r="F251" s="456"/>
      <c r="K251" s="10"/>
    </row>
    <row r="252" spans="1:11" ht="25" x14ac:dyDescent="0.25">
      <c r="A252" s="453" t="s">
        <v>1529</v>
      </c>
      <c r="B252" s="454" t="s">
        <v>400</v>
      </c>
      <c r="C252" s="458" t="s">
        <v>79</v>
      </c>
      <c r="D252" s="458">
        <v>151.02000000000001</v>
      </c>
      <c r="E252" s="473"/>
      <c r="F252" s="456">
        <f>D252*E252</f>
        <v>0</v>
      </c>
      <c r="K252" s="10"/>
    </row>
    <row r="253" spans="1:11" x14ac:dyDescent="0.25">
      <c r="A253" s="453"/>
      <c r="B253" s="454"/>
      <c r="C253" s="458"/>
      <c r="D253" s="458"/>
      <c r="E253" s="473"/>
      <c r="F253" s="456"/>
      <c r="K253" s="10"/>
    </row>
    <row r="254" spans="1:11" ht="25" x14ac:dyDescent="0.25">
      <c r="A254" s="453" t="s">
        <v>1530</v>
      </c>
      <c r="B254" s="454" t="s">
        <v>401</v>
      </c>
      <c r="C254" s="458" t="s">
        <v>79</v>
      </c>
      <c r="D254" s="458">
        <v>30.2</v>
      </c>
      <c r="E254" s="473"/>
      <c r="F254" s="456">
        <f>D254*E254</f>
        <v>0</v>
      </c>
      <c r="K254" s="10"/>
    </row>
    <row r="255" spans="1:11" x14ac:dyDescent="0.25">
      <c r="A255" s="453"/>
      <c r="B255" s="454"/>
      <c r="C255" s="458"/>
      <c r="D255" s="458"/>
      <c r="E255" s="473"/>
      <c r="F255" s="456"/>
      <c r="K255" s="10"/>
    </row>
    <row r="256" spans="1:11" ht="25" x14ac:dyDescent="0.25">
      <c r="A256" s="453" t="s">
        <v>1531</v>
      </c>
      <c r="B256" s="454" t="s">
        <v>402</v>
      </c>
      <c r="C256" s="458" t="s">
        <v>79</v>
      </c>
      <c r="D256" s="458">
        <v>51.64</v>
      </c>
      <c r="E256" s="473"/>
      <c r="F256" s="456">
        <f>D256*E256</f>
        <v>0</v>
      </c>
      <c r="K256" s="10"/>
    </row>
    <row r="257" spans="1:11" ht="13" x14ac:dyDescent="0.25">
      <c r="A257" s="453"/>
      <c r="B257" s="295" t="s">
        <v>403</v>
      </c>
      <c r="C257" s="458"/>
      <c r="D257" s="458"/>
      <c r="E257" s="473"/>
      <c r="F257" s="456"/>
      <c r="K257" s="10"/>
    </row>
    <row r="258" spans="1:11" ht="13" x14ac:dyDescent="0.25">
      <c r="A258" s="453"/>
      <c r="B258" s="295"/>
      <c r="C258" s="458"/>
      <c r="D258" s="458"/>
      <c r="E258" s="473"/>
      <c r="F258" s="456"/>
      <c r="K258" s="10"/>
    </row>
    <row r="259" spans="1:11" ht="62.5" x14ac:dyDescent="0.25">
      <c r="A259" s="453" t="s">
        <v>1532</v>
      </c>
      <c r="B259" s="454" t="s">
        <v>404</v>
      </c>
      <c r="C259" s="458" t="s">
        <v>67</v>
      </c>
      <c r="D259" s="458">
        <v>1</v>
      </c>
      <c r="E259" s="473"/>
      <c r="F259" s="456">
        <f>D259*E259</f>
        <v>0</v>
      </c>
      <c r="K259" s="10"/>
    </row>
    <row r="260" spans="1:11" x14ac:dyDescent="0.25">
      <c r="A260" s="453"/>
      <c r="B260" s="454"/>
      <c r="C260" s="458"/>
      <c r="D260" s="458"/>
      <c r="E260" s="473"/>
      <c r="F260" s="456"/>
      <c r="K260" s="10"/>
    </row>
    <row r="261" spans="1:11" ht="25" x14ac:dyDescent="0.25">
      <c r="A261" s="453" t="s">
        <v>1533</v>
      </c>
      <c r="B261" s="454" t="s">
        <v>197</v>
      </c>
      <c r="C261" s="458" t="s">
        <v>67</v>
      </c>
      <c r="D261" s="458">
        <v>1</v>
      </c>
      <c r="E261" s="473"/>
      <c r="F261" s="456">
        <f>D261*E261</f>
        <v>0</v>
      </c>
      <c r="K261" s="10"/>
    </row>
    <row r="262" spans="1:11" x14ac:dyDescent="0.25">
      <c r="A262" s="453"/>
      <c r="B262" s="454"/>
      <c r="C262" s="458"/>
      <c r="D262" s="458"/>
      <c r="E262" s="479"/>
      <c r="F262" s="456"/>
      <c r="K262" s="10"/>
    </row>
    <row r="263" spans="1:11" ht="13" thickBot="1" x14ac:dyDescent="0.3">
      <c r="A263" s="466"/>
      <c r="B263" s="467"/>
      <c r="C263" s="468"/>
      <c r="D263" s="468" t="s">
        <v>119</v>
      </c>
      <c r="E263" s="481"/>
      <c r="F263" s="482">
        <f>SUM(F240:F262)</f>
        <v>0</v>
      </c>
      <c r="K263" s="10"/>
    </row>
    <row r="264" spans="1:11" ht="26.5" thickBot="1" x14ac:dyDescent="0.3">
      <c r="A264" s="800" t="s">
        <v>72</v>
      </c>
      <c r="B264" s="801" t="s">
        <v>73</v>
      </c>
      <c r="C264" s="801" t="s">
        <v>74</v>
      </c>
      <c r="D264" s="801" t="s">
        <v>75</v>
      </c>
      <c r="E264" s="821" t="s">
        <v>1442</v>
      </c>
      <c r="F264" s="822" t="s">
        <v>1443</v>
      </c>
      <c r="K264" s="10"/>
    </row>
    <row r="265" spans="1:11" ht="13" x14ac:dyDescent="0.25">
      <c r="A265" s="453"/>
      <c r="B265" s="507" t="s">
        <v>88</v>
      </c>
      <c r="C265" s="458"/>
      <c r="D265" s="458"/>
      <c r="E265" s="479"/>
      <c r="F265" s="478"/>
      <c r="K265" s="10"/>
    </row>
    <row r="266" spans="1:11" x14ac:dyDescent="0.25">
      <c r="A266" s="453"/>
      <c r="B266" s="454"/>
      <c r="C266" s="458"/>
      <c r="D266" s="458"/>
      <c r="E266" s="479"/>
      <c r="F266" s="478"/>
      <c r="K266" s="10"/>
    </row>
    <row r="267" spans="1:11" x14ac:dyDescent="0.25">
      <c r="A267" s="453"/>
      <c r="B267" s="454" t="s">
        <v>487</v>
      </c>
      <c r="C267" s="458"/>
      <c r="D267" s="458"/>
      <c r="E267" s="479"/>
      <c r="F267" s="478">
        <f>F45</f>
        <v>0</v>
      </c>
      <c r="K267" s="10"/>
    </row>
    <row r="268" spans="1:11" x14ac:dyDescent="0.25">
      <c r="A268" s="453"/>
      <c r="B268" s="454"/>
      <c r="C268" s="458"/>
      <c r="D268" s="458"/>
      <c r="E268" s="479"/>
      <c r="F268" s="478"/>
      <c r="K268" s="10"/>
    </row>
    <row r="269" spans="1:11" x14ac:dyDescent="0.25">
      <c r="A269" s="453"/>
      <c r="B269" s="454" t="s">
        <v>488</v>
      </c>
      <c r="C269" s="458"/>
      <c r="D269" s="458"/>
      <c r="E269" s="479"/>
      <c r="F269" s="478">
        <f>F78</f>
        <v>0</v>
      </c>
      <c r="K269" s="10"/>
    </row>
    <row r="270" spans="1:11" x14ac:dyDescent="0.25">
      <c r="A270" s="453"/>
      <c r="B270" s="454"/>
      <c r="C270" s="458"/>
      <c r="D270" s="458"/>
      <c r="E270" s="479"/>
      <c r="F270" s="478"/>
      <c r="K270" s="10"/>
    </row>
    <row r="271" spans="1:11" x14ac:dyDescent="0.25">
      <c r="A271" s="453"/>
      <c r="B271" s="454" t="s">
        <v>489</v>
      </c>
      <c r="C271" s="458"/>
      <c r="D271" s="458"/>
      <c r="E271" s="479"/>
      <c r="F271" s="478">
        <f>F117</f>
        <v>0</v>
      </c>
      <c r="K271" s="10"/>
    </row>
    <row r="272" spans="1:11" x14ac:dyDescent="0.25">
      <c r="A272" s="453"/>
      <c r="B272" s="454"/>
      <c r="C272" s="458"/>
      <c r="D272" s="458"/>
      <c r="E272" s="479"/>
      <c r="F272" s="478"/>
    </row>
    <row r="273" spans="1:7" x14ac:dyDescent="0.25">
      <c r="A273" s="453"/>
      <c r="B273" s="454" t="s">
        <v>490</v>
      </c>
      <c r="C273" s="458"/>
      <c r="D273" s="458"/>
      <c r="E273" s="479"/>
      <c r="F273" s="478">
        <f>F157</f>
        <v>0</v>
      </c>
    </row>
    <row r="274" spans="1:7" x14ac:dyDescent="0.25">
      <c r="A274" s="453"/>
      <c r="B274" s="454"/>
      <c r="C274" s="458"/>
      <c r="D274" s="458"/>
      <c r="E274" s="479"/>
      <c r="F274" s="478"/>
    </row>
    <row r="275" spans="1:7" x14ac:dyDescent="0.25">
      <c r="A275" s="453"/>
      <c r="B275" s="454" t="s">
        <v>491</v>
      </c>
      <c r="C275" s="458"/>
      <c r="D275" s="458"/>
      <c r="E275" s="479"/>
      <c r="F275" s="478">
        <f>F188</f>
        <v>0</v>
      </c>
    </row>
    <row r="276" spans="1:7" x14ac:dyDescent="0.25">
      <c r="A276" s="453"/>
      <c r="B276" s="454"/>
      <c r="C276" s="458"/>
      <c r="D276" s="458"/>
      <c r="E276" s="479"/>
      <c r="F276" s="478"/>
    </row>
    <row r="277" spans="1:7" x14ac:dyDescent="0.25">
      <c r="A277" s="453"/>
      <c r="B277" s="454" t="s">
        <v>492</v>
      </c>
      <c r="C277" s="458"/>
      <c r="D277" s="458"/>
      <c r="E277" s="479"/>
      <c r="F277" s="478">
        <f>F213</f>
        <v>0</v>
      </c>
    </row>
    <row r="278" spans="1:7" x14ac:dyDescent="0.25">
      <c r="A278" s="453"/>
      <c r="B278" s="454"/>
      <c r="C278" s="458"/>
      <c r="D278" s="458"/>
      <c r="E278" s="479"/>
      <c r="F278" s="478"/>
    </row>
    <row r="279" spans="1:7" x14ac:dyDescent="0.25">
      <c r="A279" s="453"/>
      <c r="B279" s="454" t="s">
        <v>493</v>
      </c>
      <c r="C279" s="458"/>
      <c r="D279" s="458"/>
      <c r="E279" s="479"/>
      <c r="F279" s="478">
        <f>F238</f>
        <v>0</v>
      </c>
    </row>
    <row r="280" spans="1:7" x14ac:dyDescent="0.25">
      <c r="A280" s="453"/>
      <c r="B280" s="454"/>
      <c r="C280" s="458"/>
      <c r="D280" s="458"/>
      <c r="E280" s="479"/>
      <c r="F280" s="478"/>
    </row>
    <row r="281" spans="1:7" x14ac:dyDescent="0.25">
      <c r="A281" s="453"/>
      <c r="B281" s="454" t="s">
        <v>494</v>
      </c>
      <c r="C281" s="458"/>
      <c r="D281" s="458"/>
      <c r="E281" s="479"/>
      <c r="F281" s="478">
        <f>F263</f>
        <v>0</v>
      </c>
      <c r="G281" s="32"/>
    </row>
    <row r="282" spans="1:7" x14ac:dyDescent="0.25">
      <c r="A282" s="453"/>
      <c r="B282" s="454"/>
      <c r="C282" s="458"/>
      <c r="D282" s="458"/>
      <c r="E282" s="479"/>
      <c r="F282" s="478"/>
      <c r="G282" s="353"/>
    </row>
    <row r="283" spans="1:7" x14ac:dyDescent="0.25">
      <c r="A283" s="453"/>
      <c r="B283" s="454"/>
      <c r="C283" s="458"/>
      <c r="D283" s="458"/>
      <c r="E283" s="479"/>
      <c r="F283" s="478"/>
    </row>
    <row r="284" spans="1:7" ht="25" x14ac:dyDescent="0.25">
      <c r="A284" s="1066"/>
      <c r="B284" s="1067" t="s">
        <v>1767</v>
      </c>
      <c r="C284" s="1068"/>
      <c r="D284" s="1068"/>
      <c r="E284" s="1069"/>
      <c r="F284" s="1070">
        <f>SUM(F267:F283)</f>
        <v>0</v>
      </c>
    </row>
    <row r="285" spans="1:7" ht="13" thickBot="1" x14ac:dyDescent="0.3">
      <c r="A285" s="453"/>
      <c r="B285" s="454"/>
      <c r="C285" s="458"/>
      <c r="D285" s="458"/>
      <c r="E285" s="479"/>
      <c r="F285" s="478"/>
    </row>
    <row r="286" spans="1:7" ht="25.5" thickBot="1" x14ac:dyDescent="0.3">
      <c r="A286" s="1071"/>
      <c r="B286" s="1072" t="s">
        <v>1760</v>
      </c>
      <c r="C286" s="1073"/>
      <c r="D286" s="1073"/>
      <c r="E286" s="1074"/>
      <c r="F286" s="1075">
        <f>3*F284</f>
        <v>0</v>
      </c>
    </row>
    <row r="287" spans="1:7" x14ac:dyDescent="0.25">
      <c r="A287" s="453"/>
      <c r="B287" s="454"/>
      <c r="C287" s="458"/>
      <c r="D287" s="458"/>
      <c r="E287" s="479"/>
      <c r="F287" s="478"/>
    </row>
    <row r="288" spans="1:7" x14ac:dyDescent="0.25">
      <c r="A288" s="453"/>
      <c r="B288" s="454"/>
      <c r="C288" s="458"/>
      <c r="D288" s="458"/>
      <c r="E288" s="479"/>
      <c r="F288" s="478"/>
    </row>
    <row r="289" spans="1:6" x14ac:dyDescent="0.25">
      <c r="A289" s="453"/>
      <c r="B289" s="454"/>
      <c r="C289" s="458"/>
      <c r="D289" s="458"/>
      <c r="E289" s="479"/>
      <c r="F289" s="478"/>
    </row>
    <row r="290" spans="1:6" x14ac:dyDescent="0.25">
      <c r="A290" s="453"/>
      <c r="B290" s="454"/>
      <c r="C290" s="458"/>
      <c r="D290" s="458"/>
      <c r="E290" s="479"/>
      <c r="F290" s="478"/>
    </row>
    <row r="291" spans="1:6" x14ac:dyDescent="0.25">
      <c r="A291" s="453"/>
      <c r="B291" s="454"/>
      <c r="C291" s="458"/>
      <c r="D291" s="458"/>
      <c r="E291" s="479"/>
      <c r="F291" s="478"/>
    </row>
    <row r="292" spans="1:6" x14ac:dyDescent="0.25">
      <c r="A292" s="453"/>
      <c r="B292" s="454"/>
      <c r="C292" s="458"/>
      <c r="D292" s="458"/>
      <c r="E292" s="479"/>
      <c r="F292" s="478"/>
    </row>
    <row r="293" spans="1:6" x14ac:dyDescent="0.25">
      <c r="A293" s="453"/>
      <c r="B293" s="454"/>
      <c r="C293" s="458"/>
      <c r="D293" s="458"/>
      <c r="E293" s="479"/>
      <c r="F293" s="478"/>
    </row>
    <row r="294" spans="1:6" x14ac:dyDescent="0.25">
      <c r="A294" s="453"/>
      <c r="B294" s="454"/>
      <c r="C294" s="458"/>
      <c r="D294" s="458"/>
      <c r="E294" s="479"/>
      <c r="F294" s="478"/>
    </row>
    <row r="295" spans="1:6" x14ac:dyDescent="0.25">
      <c r="A295" s="453"/>
      <c r="B295" s="454"/>
      <c r="C295" s="458"/>
      <c r="D295" s="458"/>
      <c r="E295" s="479"/>
      <c r="F295" s="478"/>
    </row>
    <row r="296" spans="1:6" x14ac:dyDescent="0.25">
      <c r="A296" s="453"/>
      <c r="B296" s="454"/>
      <c r="C296" s="458"/>
      <c r="D296" s="458"/>
      <c r="E296" s="479"/>
      <c r="F296" s="478"/>
    </row>
    <row r="297" spans="1:6" x14ac:dyDescent="0.25">
      <c r="A297" s="453"/>
      <c r="B297" s="454"/>
      <c r="C297" s="458"/>
      <c r="D297" s="458"/>
      <c r="E297" s="479"/>
      <c r="F297" s="478"/>
    </row>
    <row r="298" spans="1:6" x14ac:dyDescent="0.25">
      <c r="A298" s="453"/>
      <c r="B298" s="454"/>
      <c r="C298" s="458"/>
      <c r="D298" s="458"/>
      <c r="E298" s="479"/>
      <c r="F298" s="478"/>
    </row>
    <row r="299" spans="1:6" x14ac:dyDescent="0.25">
      <c r="A299" s="453"/>
      <c r="B299" s="454"/>
      <c r="C299" s="458"/>
      <c r="D299" s="458"/>
      <c r="E299" s="479"/>
      <c r="F299" s="478"/>
    </row>
    <row r="300" spans="1:6" x14ac:dyDescent="0.25">
      <c r="A300" s="453"/>
      <c r="B300" s="454"/>
      <c r="C300" s="458"/>
      <c r="D300" s="458"/>
      <c r="E300" s="479"/>
      <c r="F300" s="478"/>
    </row>
    <row r="301" spans="1:6" x14ac:dyDescent="0.25">
      <c r="A301" s="453"/>
      <c r="B301" s="454"/>
      <c r="C301" s="458"/>
      <c r="D301" s="458"/>
      <c r="E301" s="479"/>
      <c r="F301" s="478"/>
    </row>
    <row r="302" spans="1:6" x14ac:dyDescent="0.25">
      <c r="A302" s="453"/>
      <c r="B302" s="454"/>
      <c r="C302" s="458"/>
      <c r="D302" s="458"/>
      <c r="E302" s="479"/>
      <c r="F302" s="478"/>
    </row>
    <row r="303" spans="1:6" x14ac:dyDescent="0.25">
      <c r="A303" s="453"/>
      <c r="B303" s="454"/>
      <c r="C303" s="458"/>
      <c r="D303" s="458"/>
      <c r="E303" s="479"/>
      <c r="F303" s="478"/>
    </row>
    <row r="304" spans="1:6" x14ac:dyDescent="0.25">
      <c r="A304" s="453"/>
      <c r="B304" s="454"/>
      <c r="C304" s="458"/>
      <c r="D304" s="458"/>
      <c r="E304" s="479"/>
      <c r="F304" s="478"/>
    </row>
    <row r="305" spans="1:6" x14ac:dyDescent="0.25">
      <c r="A305" s="453"/>
      <c r="B305" s="454"/>
      <c r="C305" s="458"/>
      <c r="D305" s="458"/>
      <c r="E305" s="479"/>
      <c r="F305" s="478"/>
    </row>
    <row r="306" spans="1:6" x14ac:dyDescent="0.25">
      <c r="A306" s="453"/>
      <c r="B306" s="454"/>
      <c r="C306" s="458"/>
      <c r="D306" s="458"/>
      <c r="E306" s="479"/>
      <c r="F306" s="478"/>
    </row>
    <row r="307" spans="1:6" x14ac:dyDescent="0.25">
      <c r="A307" s="453"/>
      <c r="B307" s="454"/>
      <c r="C307" s="458"/>
      <c r="D307" s="458"/>
      <c r="E307" s="479"/>
      <c r="F307" s="478"/>
    </row>
    <row r="308" spans="1:6" x14ac:dyDescent="0.25">
      <c r="A308" s="453"/>
      <c r="B308" s="454"/>
      <c r="C308" s="458"/>
      <c r="D308" s="458"/>
      <c r="E308" s="479"/>
      <c r="F308" s="478"/>
    </row>
    <row r="309" spans="1:6" ht="13" thickBot="1" x14ac:dyDescent="0.3">
      <c r="A309" s="466"/>
      <c r="B309" s="467"/>
      <c r="C309" s="468"/>
      <c r="D309" s="468" t="s">
        <v>119</v>
      </c>
      <c r="E309" s="481"/>
      <c r="F309" s="482">
        <f>F286</f>
        <v>0</v>
      </c>
    </row>
  </sheetData>
  <mergeCells count="2">
    <mergeCell ref="A1:F1"/>
    <mergeCell ref="A2:F2"/>
  </mergeCells>
  <pageMargins left="0.74803149606299213" right="0.74803149606299213" top="0.98425196850393704" bottom="0.98425196850393704" header="0.51181102362204722" footer="0.51181102362204722"/>
  <pageSetup paperSize="9" scale="77" orientation="portrait" r:id="rId1"/>
  <headerFooter alignWithMargins="0">
    <oddFooter>Page &amp;P of &amp;N</oddFooter>
  </headerFooter>
  <rowBreaks count="8" manualBreakCount="8">
    <brk id="45" max="16383" man="1"/>
    <brk id="78" max="16383" man="1"/>
    <brk id="117" max="16383" man="1"/>
    <brk id="157" max="16383" man="1"/>
    <brk id="188" max="16383" man="1"/>
    <brk id="213" max="16383" man="1"/>
    <brk id="238" max="16383" man="1"/>
    <brk id="26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3"/>
  <sheetViews>
    <sheetView view="pageBreakPreview" topLeftCell="A267" zoomScaleNormal="100" zoomScaleSheetLayoutView="100" workbookViewId="0">
      <selection activeCell="E239" sqref="E239:E258"/>
    </sheetView>
  </sheetViews>
  <sheetFormatPr defaultColWidth="8.90625" defaultRowHeight="12.5" x14ac:dyDescent="0.25"/>
  <cols>
    <col min="1" max="1" width="9.36328125" style="1039" customWidth="1"/>
    <col min="2" max="2" width="35.36328125" style="987" customWidth="1"/>
    <col min="3" max="3" width="6.453125" style="987" customWidth="1"/>
    <col min="4" max="4" width="9.54296875" style="987" customWidth="1"/>
    <col min="5" max="5" width="12.90625" style="1045" customWidth="1"/>
    <col min="6" max="6" width="14.6328125" style="31" customWidth="1"/>
    <col min="7" max="16384" width="8.90625" style="987"/>
  </cols>
  <sheetData>
    <row r="1" spans="1:6" ht="13" x14ac:dyDescent="0.3">
      <c r="A1" s="1154" t="s">
        <v>289</v>
      </c>
      <c r="B1" s="1154"/>
      <c r="C1" s="1154"/>
      <c r="D1" s="1154"/>
      <c r="E1" s="1154"/>
      <c r="F1" s="1154"/>
    </row>
    <row r="2" spans="1:6" x14ac:dyDescent="0.25">
      <c r="A2" s="1144" t="s">
        <v>972</v>
      </c>
      <c r="B2" s="1145"/>
      <c r="C2" s="1145"/>
      <c r="D2" s="1145"/>
      <c r="E2" s="1145"/>
      <c r="F2" s="1145"/>
    </row>
    <row r="3" spans="1:6" ht="13" x14ac:dyDescent="0.3">
      <c r="A3" s="988" t="s">
        <v>1729</v>
      </c>
      <c r="C3" s="989"/>
      <c r="D3" s="989"/>
      <c r="E3" s="990"/>
      <c r="F3" s="450"/>
    </row>
    <row r="4" spans="1:6" ht="13" x14ac:dyDescent="0.3">
      <c r="A4" s="988"/>
      <c r="C4" s="989"/>
      <c r="D4" s="989"/>
      <c r="E4" s="990"/>
      <c r="F4" s="450"/>
    </row>
    <row r="5" spans="1:6" ht="13" x14ac:dyDescent="0.3">
      <c r="A5" s="988" t="s">
        <v>1766</v>
      </c>
      <c r="C5" s="989"/>
      <c r="D5" s="989"/>
      <c r="E5" s="990"/>
      <c r="F5" s="450"/>
    </row>
    <row r="6" spans="1:6" ht="13.5" thickBot="1" x14ac:dyDescent="0.35">
      <c r="A6" s="988"/>
      <c r="C6" s="989"/>
      <c r="D6" s="989"/>
      <c r="E6" s="990"/>
      <c r="F6" s="450"/>
    </row>
    <row r="7" spans="1:6" ht="13.5" thickBot="1" x14ac:dyDescent="0.35">
      <c r="A7" s="991" t="s">
        <v>72</v>
      </c>
      <c r="B7" s="992" t="s">
        <v>73</v>
      </c>
      <c r="C7" s="992" t="s">
        <v>74</v>
      </c>
      <c r="D7" s="992" t="s">
        <v>75</v>
      </c>
      <c r="E7" s="993" t="s">
        <v>1636</v>
      </c>
      <c r="F7" s="994" t="s">
        <v>1637</v>
      </c>
    </row>
    <row r="8" spans="1:6" x14ac:dyDescent="0.25">
      <c r="A8" s="995"/>
      <c r="B8" s="996"/>
      <c r="C8" s="996"/>
      <c r="D8" s="996"/>
      <c r="E8" s="997"/>
      <c r="F8" s="456"/>
    </row>
    <row r="9" spans="1:6" ht="13" x14ac:dyDescent="0.25">
      <c r="A9" s="995"/>
      <c r="B9" s="998" t="s">
        <v>92</v>
      </c>
      <c r="C9" s="999"/>
      <c r="D9" s="999"/>
      <c r="E9" s="997"/>
      <c r="F9" s="456"/>
    </row>
    <row r="10" spans="1:6" ht="37.5" x14ac:dyDescent="0.25">
      <c r="A10" s="995"/>
      <c r="B10" s="457" t="s">
        <v>1774</v>
      </c>
      <c r="C10" s="1001"/>
      <c r="D10" s="999"/>
      <c r="E10" s="1002"/>
      <c r="F10" s="456"/>
    </row>
    <row r="11" spans="1:6" x14ac:dyDescent="0.25">
      <c r="A11" s="995"/>
      <c r="B11" s="1000"/>
      <c r="C11" s="1001"/>
      <c r="D11" s="999"/>
      <c r="E11" s="1002"/>
      <c r="F11" s="456"/>
    </row>
    <row r="12" spans="1:6" ht="13" x14ac:dyDescent="0.25">
      <c r="A12" s="995"/>
      <c r="B12" s="998" t="s">
        <v>306</v>
      </c>
      <c r="C12" s="999"/>
      <c r="D12" s="999"/>
      <c r="E12" s="473"/>
      <c r="F12" s="456"/>
    </row>
    <row r="13" spans="1:6" x14ac:dyDescent="0.25">
      <c r="A13" s="995"/>
      <c r="B13" s="996"/>
      <c r="C13" s="999"/>
      <c r="D13" s="999"/>
      <c r="E13" s="473"/>
      <c r="F13" s="456"/>
    </row>
    <row r="14" spans="1:6" ht="37.5" x14ac:dyDescent="0.25">
      <c r="A14" s="995"/>
      <c r="B14" s="1003" t="s">
        <v>307</v>
      </c>
      <c r="C14" s="999"/>
      <c r="D14" s="999"/>
      <c r="E14" s="473"/>
      <c r="F14" s="456">
        <f>D14*E14</f>
        <v>0</v>
      </c>
    </row>
    <row r="15" spans="1:6" x14ac:dyDescent="0.25">
      <c r="A15" s="995"/>
      <c r="B15" s="996"/>
      <c r="C15" s="999"/>
      <c r="D15" s="999"/>
      <c r="E15" s="473"/>
      <c r="F15" s="456"/>
    </row>
    <row r="16" spans="1:6" x14ac:dyDescent="0.25">
      <c r="A16" s="995" t="s">
        <v>69</v>
      </c>
      <c r="B16" s="996" t="s">
        <v>13</v>
      </c>
      <c r="C16" s="999" t="s">
        <v>985</v>
      </c>
      <c r="D16" s="999">
        <v>6.0000000000000001E-3</v>
      </c>
      <c r="E16" s="473"/>
      <c r="F16" s="456">
        <f>D16*E16</f>
        <v>0</v>
      </c>
    </row>
    <row r="17" spans="1:6" x14ac:dyDescent="0.25">
      <c r="A17" s="995"/>
      <c r="B17" s="996"/>
      <c r="C17" s="999"/>
      <c r="D17" s="999"/>
      <c r="E17" s="473"/>
      <c r="F17" s="456"/>
    </row>
    <row r="18" spans="1:6" ht="13" x14ac:dyDescent="0.25">
      <c r="A18" s="995"/>
      <c r="B18" s="998" t="s">
        <v>117</v>
      </c>
      <c r="C18" s="999"/>
      <c r="D18" s="999"/>
      <c r="E18" s="473"/>
      <c r="F18" s="456"/>
    </row>
    <row r="19" spans="1:6" ht="13" x14ac:dyDescent="0.25">
      <c r="A19" s="995"/>
      <c r="B19" s="998"/>
      <c r="C19" s="999"/>
      <c r="D19" s="999"/>
      <c r="E19" s="473"/>
      <c r="F19" s="456"/>
    </row>
    <row r="20" spans="1:6" ht="13" x14ac:dyDescent="0.25">
      <c r="A20" s="995"/>
      <c r="B20" s="998" t="s">
        <v>1175</v>
      </c>
      <c r="C20" s="999"/>
      <c r="D20" s="999"/>
      <c r="E20" s="473"/>
      <c r="F20" s="456"/>
    </row>
    <row r="21" spans="1:6" ht="13" x14ac:dyDescent="0.25">
      <c r="A21" s="995"/>
      <c r="B21" s="998"/>
      <c r="C21" s="999"/>
      <c r="D21" s="999"/>
      <c r="E21" s="473"/>
      <c r="F21" s="456"/>
    </row>
    <row r="22" spans="1:6" x14ac:dyDescent="0.25">
      <c r="A22" s="995"/>
      <c r="B22" s="1004" t="s">
        <v>1638</v>
      </c>
      <c r="C22" s="999"/>
      <c r="D22" s="999"/>
      <c r="E22" s="473"/>
      <c r="F22" s="456"/>
    </row>
    <row r="23" spans="1:6" x14ac:dyDescent="0.25">
      <c r="A23" s="995"/>
      <c r="B23" s="1004"/>
      <c r="C23" s="999"/>
      <c r="D23" s="999"/>
      <c r="E23" s="473"/>
      <c r="F23" s="456"/>
    </row>
    <row r="24" spans="1:6" x14ac:dyDescent="0.25">
      <c r="A24" s="995" t="s">
        <v>1639</v>
      </c>
      <c r="B24" s="996" t="s">
        <v>1640</v>
      </c>
      <c r="C24" s="999" t="s">
        <v>87</v>
      </c>
      <c r="D24" s="999">
        <v>9</v>
      </c>
      <c r="E24" s="473"/>
      <c r="F24" s="456">
        <f t="shared" ref="F24" si="0">D24*E24</f>
        <v>0</v>
      </c>
    </row>
    <row r="25" spans="1:6" x14ac:dyDescent="0.25">
      <c r="A25" s="995"/>
      <c r="B25" s="996"/>
      <c r="C25" s="999"/>
      <c r="D25" s="999"/>
      <c r="E25" s="473"/>
      <c r="F25" s="456"/>
    </row>
    <row r="26" spans="1:6" ht="50" x14ac:dyDescent="0.25">
      <c r="A26" s="995"/>
      <c r="B26" s="1003" t="s">
        <v>23</v>
      </c>
      <c r="C26" s="999"/>
      <c r="D26" s="999"/>
      <c r="E26" s="473"/>
      <c r="F26" s="456"/>
    </row>
    <row r="27" spans="1:6" x14ac:dyDescent="0.25">
      <c r="A27" s="995"/>
      <c r="B27" s="996"/>
      <c r="C27" s="999"/>
      <c r="D27" s="999"/>
      <c r="E27" s="473"/>
      <c r="F27" s="456"/>
    </row>
    <row r="28" spans="1:6" x14ac:dyDescent="0.25">
      <c r="A28" s="995" t="s">
        <v>1641</v>
      </c>
      <c r="B28" s="996" t="s">
        <v>313</v>
      </c>
      <c r="C28" s="999" t="s">
        <v>87</v>
      </c>
      <c r="D28" s="999">
        <v>4</v>
      </c>
      <c r="E28" s="473"/>
      <c r="F28" s="456">
        <f>D28*E28</f>
        <v>0</v>
      </c>
    </row>
    <row r="29" spans="1:6" x14ac:dyDescent="0.25">
      <c r="A29" s="995" t="s">
        <v>1051</v>
      </c>
      <c r="B29" s="996" t="s">
        <v>1642</v>
      </c>
      <c r="C29" s="999" t="s">
        <v>87</v>
      </c>
      <c r="D29" s="999">
        <v>68</v>
      </c>
      <c r="E29" s="473"/>
      <c r="F29" s="456">
        <f>D29*E29</f>
        <v>0</v>
      </c>
    </row>
    <row r="30" spans="1:6" x14ac:dyDescent="0.25">
      <c r="A30" s="995"/>
      <c r="B30" s="996"/>
      <c r="C30" s="999"/>
      <c r="D30" s="999"/>
      <c r="E30" s="473"/>
      <c r="F30" s="456"/>
    </row>
    <row r="31" spans="1:6" ht="13" x14ac:dyDescent="0.25">
      <c r="A31" s="995"/>
      <c r="B31" s="998" t="s">
        <v>308</v>
      </c>
      <c r="C31" s="999"/>
      <c r="D31" s="999"/>
      <c r="E31" s="473"/>
      <c r="F31" s="456"/>
    </row>
    <row r="32" spans="1:6" x14ac:dyDescent="0.25">
      <c r="A32" s="995"/>
      <c r="B32" s="996"/>
      <c r="C32" s="999"/>
      <c r="D32" s="999"/>
      <c r="E32" s="473"/>
      <c r="F32" s="456"/>
    </row>
    <row r="33" spans="1:6" ht="25" x14ac:dyDescent="0.25">
      <c r="A33" s="995"/>
      <c r="B33" s="1003" t="s">
        <v>309</v>
      </c>
      <c r="C33" s="999"/>
      <c r="D33" s="999"/>
      <c r="E33" s="473"/>
      <c r="F33" s="456"/>
    </row>
    <row r="34" spans="1:6" x14ac:dyDescent="0.25">
      <c r="A34" s="995"/>
      <c r="B34" s="1005"/>
      <c r="C34" s="999"/>
      <c r="D34" s="999"/>
      <c r="E34" s="473"/>
      <c r="F34" s="456"/>
    </row>
    <row r="35" spans="1:6" ht="44" customHeight="1" x14ac:dyDescent="0.25">
      <c r="A35" s="995" t="s">
        <v>319</v>
      </c>
      <c r="B35" s="1006" t="s">
        <v>1643</v>
      </c>
      <c r="C35" s="999" t="s">
        <v>432</v>
      </c>
      <c r="D35" s="999">
        <v>60</v>
      </c>
      <c r="E35" s="473"/>
      <c r="F35" s="456">
        <f>D35*E35</f>
        <v>0</v>
      </c>
    </row>
    <row r="36" spans="1:6" x14ac:dyDescent="0.25">
      <c r="A36" s="995"/>
      <c r="B36" s="1006"/>
      <c r="C36" s="999"/>
      <c r="D36" s="999"/>
      <c r="E36" s="473"/>
      <c r="F36" s="456"/>
    </row>
    <row r="37" spans="1:6" ht="13" x14ac:dyDescent="0.25">
      <c r="A37" s="995"/>
      <c r="B37" s="998" t="s">
        <v>120</v>
      </c>
      <c r="C37" s="999"/>
      <c r="D37" s="999"/>
      <c r="E37" s="473"/>
      <c r="F37" s="456"/>
    </row>
    <row r="38" spans="1:6" ht="13" x14ac:dyDescent="0.25">
      <c r="A38" s="995"/>
      <c r="B38" s="998"/>
      <c r="C38" s="999"/>
      <c r="D38" s="999"/>
      <c r="E38" s="473"/>
      <c r="F38" s="456"/>
    </row>
    <row r="39" spans="1:6" ht="27" customHeight="1" x14ac:dyDescent="0.25">
      <c r="A39" s="995" t="s">
        <v>122</v>
      </c>
      <c r="B39" s="1006" t="s">
        <v>1644</v>
      </c>
      <c r="C39" s="999" t="s">
        <v>87</v>
      </c>
      <c r="D39" s="999">
        <v>10</v>
      </c>
      <c r="E39" s="473"/>
      <c r="F39" s="456">
        <f t="shared" ref="F39:F41" si="1">D39*E39</f>
        <v>0</v>
      </c>
    </row>
    <row r="40" spans="1:6" x14ac:dyDescent="0.25">
      <c r="A40" s="995"/>
      <c r="B40" s="1006"/>
      <c r="C40" s="999"/>
      <c r="D40" s="999"/>
      <c r="E40" s="473"/>
      <c r="F40" s="456"/>
    </row>
    <row r="41" spans="1:6" ht="50" x14ac:dyDescent="0.25">
      <c r="A41" s="995" t="s">
        <v>1000</v>
      </c>
      <c r="B41" s="1006" t="s">
        <v>1645</v>
      </c>
      <c r="C41" s="999" t="s">
        <v>87</v>
      </c>
      <c r="D41" s="999">
        <v>65</v>
      </c>
      <c r="E41" s="473"/>
      <c r="F41" s="456">
        <f t="shared" si="1"/>
        <v>0</v>
      </c>
    </row>
    <row r="42" spans="1:6" x14ac:dyDescent="0.25">
      <c r="A42" s="995"/>
      <c r="B42" s="1006"/>
      <c r="C42" s="999"/>
      <c r="D42" s="999"/>
      <c r="E42" s="473"/>
      <c r="F42" s="456"/>
    </row>
    <row r="43" spans="1:6" x14ac:dyDescent="0.25">
      <c r="A43" s="995"/>
      <c r="B43" s="1006"/>
      <c r="C43" s="999"/>
      <c r="D43" s="999"/>
      <c r="E43" s="473"/>
      <c r="F43" s="456"/>
    </row>
    <row r="44" spans="1:6" x14ac:dyDescent="0.25">
      <c r="A44" s="995"/>
      <c r="B44" s="1003"/>
      <c r="C44" s="999"/>
      <c r="D44" s="999"/>
      <c r="E44" s="473"/>
      <c r="F44" s="456"/>
    </row>
    <row r="45" spans="1:6" x14ac:dyDescent="0.25">
      <c r="A45" s="995"/>
      <c r="B45" s="996"/>
      <c r="C45" s="999"/>
      <c r="D45" s="999"/>
      <c r="E45" s="473"/>
      <c r="F45" s="456"/>
    </row>
    <row r="46" spans="1:6" ht="13" thickBot="1" x14ac:dyDescent="0.3">
      <c r="A46" s="1007"/>
      <c r="B46" s="1008"/>
      <c r="C46" s="1009"/>
      <c r="D46" s="1009" t="s">
        <v>119</v>
      </c>
      <c r="E46" s="1010"/>
      <c r="F46" s="470">
        <f>SUM(F10:F45)</f>
        <v>0</v>
      </c>
    </row>
    <row r="47" spans="1:6" ht="13.5" thickBot="1" x14ac:dyDescent="0.35">
      <c r="A47" s="991" t="s">
        <v>72</v>
      </c>
      <c r="B47" s="992" t="s">
        <v>73</v>
      </c>
      <c r="C47" s="992" t="s">
        <v>74</v>
      </c>
      <c r="D47" s="992" t="s">
        <v>75</v>
      </c>
      <c r="E47" s="993" t="s">
        <v>1646</v>
      </c>
      <c r="F47" s="994" t="s">
        <v>1647</v>
      </c>
    </row>
    <row r="48" spans="1:6" x14ac:dyDescent="0.25">
      <c r="A48" s="995"/>
      <c r="B48" s="1000"/>
      <c r="C48" s="1001"/>
      <c r="D48" s="999"/>
      <c r="E48" s="1002"/>
      <c r="F48" s="456"/>
    </row>
    <row r="49" spans="1:6" ht="13" x14ac:dyDescent="0.3">
      <c r="A49" s="1011"/>
      <c r="B49" s="998" t="s">
        <v>36</v>
      </c>
      <c r="C49" s="1012"/>
      <c r="D49" s="1012"/>
      <c r="E49" s="1002"/>
      <c r="F49" s="456"/>
    </row>
    <row r="50" spans="1:6" ht="13" x14ac:dyDescent="0.3">
      <c r="A50" s="1011"/>
      <c r="B50" s="1005"/>
      <c r="C50" s="1012"/>
      <c r="D50" s="1012"/>
      <c r="E50" s="1002"/>
      <c r="F50" s="456"/>
    </row>
    <row r="51" spans="1:6" ht="37.5" x14ac:dyDescent="0.25">
      <c r="A51" s="995" t="s">
        <v>320</v>
      </c>
      <c r="B51" s="1013" t="s">
        <v>180</v>
      </c>
      <c r="C51" s="999" t="s">
        <v>87</v>
      </c>
      <c r="D51" s="1014">
        <v>10</v>
      </c>
      <c r="E51" s="1002"/>
      <c r="F51" s="456">
        <f>D51*E51</f>
        <v>0</v>
      </c>
    </row>
    <row r="52" spans="1:6" ht="13" x14ac:dyDescent="0.25">
      <c r="A52" s="995"/>
      <c r="B52" s="1015"/>
      <c r="C52" s="999"/>
      <c r="D52" s="999"/>
      <c r="E52" s="1002"/>
      <c r="F52" s="456"/>
    </row>
    <row r="53" spans="1:6" ht="62.5" x14ac:dyDescent="0.25">
      <c r="A53" s="995" t="s">
        <v>1078</v>
      </c>
      <c r="B53" s="1016" t="s">
        <v>1648</v>
      </c>
      <c r="C53" s="999" t="s">
        <v>432</v>
      </c>
      <c r="D53" s="999">
        <v>62</v>
      </c>
      <c r="E53" s="1002"/>
      <c r="F53" s="456">
        <f>D53*E53</f>
        <v>0</v>
      </c>
    </row>
    <row r="54" spans="1:6" x14ac:dyDescent="0.25">
      <c r="A54" s="995"/>
      <c r="B54" s="1016"/>
      <c r="C54" s="999"/>
      <c r="D54" s="999"/>
      <c r="E54" s="1002"/>
      <c r="F54" s="456"/>
    </row>
    <row r="55" spans="1:6" ht="13" x14ac:dyDescent="0.25">
      <c r="A55" s="995"/>
      <c r="B55" s="1015" t="s">
        <v>1649</v>
      </c>
      <c r="C55" s="999"/>
      <c r="D55" s="999"/>
      <c r="E55" s="1002"/>
      <c r="F55" s="456"/>
    </row>
    <row r="56" spans="1:6" ht="13" x14ac:dyDescent="0.25">
      <c r="A56" s="995"/>
      <c r="B56" s="1015"/>
      <c r="C56" s="999"/>
      <c r="D56" s="999"/>
      <c r="E56" s="1002"/>
      <c r="F56" s="456"/>
    </row>
    <row r="57" spans="1:6" x14ac:dyDescent="0.25">
      <c r="A57" s="995"/>
      <c r="B57" s="1003" t="s">
        <v>1650</v>
      </c>
      <c r="C57" s="999"/>
      <c r="D57" s="999"/>
      <c r="E57" s="1002"/>
      <c r="F57" s="456"/>
    </row>
    <row r="58" spans="1:6" x14ac:dyDescent="0.25">
      <c r="A58" s="995"/>
      <c r="B58" s="1003"/>
      <c r="C58" s="999"/>
      <c r="D58" s="999"/>
      <c r="E58" s="1002"/>
      <c r="F58" s="456"/>
    </row>
    <row r="59" spans="1:6" ht="37.5" x14ac:dyDescent="0.25">
      <c r="A59" s="995" t="s">
        <v>1651</v>
      </c>
      <c r="B59" s="1016" t="s">
        <v>1652</v>
      </c>
      <c r="C59" s="999" t="s">
        <v>432</v>
      </c>
      <c r="D59" s="999">
        <v>62</v>
      </c>
      <c r="E59" s="1002"/>
      <c r="F59" s="456">
        <f t="shared" ref="F59" si="2">D59*E59</f>
        <v>0</v>
      </c>
    </row>
    <row r="60" spans="1:6" x14ac:dyDescent="0.25">
      <c r="A60" s="995"/>
      <c r="B60" s="1003"/>
      <c r="C60" s="999"/>
      <c r="D60" s="999"/>
      <c r="E60" s="997"/>
      <c r="F60" s="456"/>
    </row>
    <row r="61" spans="1:6" ht="13" x14ac:dyDescent="0.25">
      <c r="A61" s="995"/>
      <c r="B61" s="998" t="s">
        <v>37</v>
      </c>
      <c r="C61" s="999"/>
      <c r="D61" s="999"/>
      <c r="E61" s="1002"/>
      <c r="F61" s="456">
        <f>D61*E61</f>
        <v>0</v>
      </c>
    </row>
    <row r="62" spans="1:6" x14ac:dyDescent="0.25">
      <c r="A62" s="995"/>
      <c r="B62" s="996"/>
      <c r="C62" s="999"/>
      <c r="D62" s="999"/>
      <c r="E62" s="1002"/>
      <c r="F62" s="456"/>
    </row>
    <row r="63" spans="1:6" ht="13" x14ac:dyDescent="0.25">
      <c r="A63" s="995"/>
      <c r="B63" s="998" t="s">
        <v>77</v>
      </c>
      <c r="C63" s="999"/>
      <c r="D63" s="999"/>
      <c r="E63" s="1002"/>
      <c r="F63" s="456"/>
    </row>
    <row r="64" spans="1:6" x14ac:dyDescent="0.25">
      <c r="A64" s="995"/>
      <c r="B64" s="996"/>
      <c r="C64" s="999"/>
      <c r="D64" s="999"/>
      <c r="E64" s="1002"/>
      <c r="F64" s="456"/>
    </row>
    <row r="65" spans="1:6" ht="13" x14ac:dyDescent="0.25">
      <c r="A65" s="995"/>
      <c r="B65" s="998" t="s">
        <v>43</v>
      </c>
      <c r="C65" s="999"/>
      <c r="D65" s="999"/>
      <c r="E65" s="1002"/>
      <c r="F65" s="456"/>
    </row>
    <row r="66" spans="1:6" x14ac:dyDescent="0.25">
      <c r="A66" s="995"/>
      <c r="B66" s="996"/>
      <c r="C66" s="999"/>
      <c r="D66" s="999"/>
      <c r="E66" s="1002"/>
      <c r="F66" s="456"/>
    </row>
    <row r="67" spans="1:6" ht="13" x14ac:dyDescent="0.25">
      <c r="A67" s="995"/>
      <c r="B67" s="998" t="s">
        <v>123</v>
      </c>
      <c r="C67" s="999"/>
      <c r="D67" s="999"/>
      <c r="E67" s="1002"/>
      <c r="F67" s="456"/>
    </row>
    <row r="68" spans="1:6" ht="13" x14ac:dyDescent="0.25">
      <c r="A68" s="995"/>
      <c r="B68" s="998"/>
      <c r="C68" s="999"/>
      <c r="D68" s="999"/>
      <c r="E68" s="1002"/>
      <c r="F68" s="456"/>
    </row>
    <row r="69" spans="1:6" ht="50" x14ac:dyDescent="0.25">
      <c r="A69" s="995"/>
      <c r="B69" s="1003" t="s">
        <v>124</v>
      </c>
      <c r="C69" s="999"/>
      <c r="D69" s="999"/>
      <c r="E69" s="1002"/>
      <c r="F69" s="456"/>
    </row>
    <row r="70" spans="1:6" x14ac:dyDescent="0.25">
      <c r="A70" s="995"/>
      <c r="B70" s="1005"/>
      <c r="C70" s="999"/>
      <c r="D70" s="999"/>
      <c r="E70" s="1002"/>
      <c r="F70" s="456"/>
    </row>
    <row r="71" spans="1:6" ht="14.5" x14ac:dyDescent="0.25">
      <c r="A71" s="995" t="s">
        <v>322</v>
      </c>
      <c r="B71" s="996" t="s">
        <v>125</v>
      </c>
      <c r="C71" s="999" t="s">
        <v>1070</v>
      </c>
      <c r="D71" s="1014">
        <v>18</v>
      </c>
      <c r="E71" s="1002"/>
      <c r="F71" s="456">
        <f t="shared" ref="F71" si="3">D71*E71</f>
        <v>0</v>
      </c>
    </row>
    <row r="72" spans="1:6" x14ac:dyDescent="0.25">
      <c r="A72" s="995"/>
      <c r="B72" s="1005"/>
      <c r="C72" s="999"/>
      <c r="D72" s="999"/>
      <c r="E72" s="997"/>
      <c r="F72" s="456"/>
    </row>
    <row r="73" spans="1:6" ht="13" x14ac:dyDescent="0.25">
      <c r="A73" s="995"/>
      <c r="B73" s="998" t="s">
        <v>20</v>
      </c>
      <c r="C73" s="999"/>
      <c r="D73" s="999"/>
      <c r="E73" s="997"/>
      <c r="F73" s="456"/>
    </row>
    <row r="74" spans="1:6" x14ac:dyDescent="0.25">
      <c r="A74" s="995"/>
      <c r="B74" s="996"/>
      <c r="C74" s="999"/>
      <c r="D74" s="999"/>
      <c r="E74" s="1002"/>
      <c r="F74" s="456"/>
    </row>
    <row r="75" spans="1:6" ht="50" x14ac:dyDescent="0.25">
      <c r="A75" s="995"/>
      <c r="B75" s="1003" t="s">
        <v>329</v>
      </c>
      <c r="C75" s="999"/>
      <c r="D75" s="999"/>
      <c r="E75" s="1002"/>
      <c r="F75" s="456"/>
    </row>
    <row r="76" spans="1:6" ht="13" x14ac:dyDescent="0.25">
      <c r="A76" s="995"/>
      <c r="B76" s="998"/>
      <c r="C76" s="999"/>
      <c r="D76" s="999"/>
      <c r="E76" s="1002"/>
      <c r="F76" s="456"/>
    </row>
    <row r="77" spans="1:6" ht="50" x14ac:dyDescent="0.25">
      <c r="A77" s="995" t="s">
        <v>323</v>
      </c>
      <c r="B77" s="996" t="s">
        <v>328</v>
      </c>
      <c r="C77" s="999" t="s">
        <v>1070</v>
      </c>
      <c r="D77" s="1017">
        <v>8</v>
      </c>
      <c r="E77" s="1002"/>
      <c r="F77" s="456">
        <f t="shared" ref="F77" si="4">D77*E77</f>
        <v>0</v>
      </c>
    </row>
    <row r="78" spans="1:6" x14ac:dyDescent="0.25">
      <c r="A78" s="995"/>
      <c r="B78" s="1005"/>
      <c r="C78" s="999"/>
      <c r="D78" s="999"/>
      <c r="E78" s="1002"/>
      <c r="F78" s="456"/>
    </row>
    <row r="79" spans="1:6" ht="25" x14ac:dyDescent="0.25">
      <c r="A79" s="995" t="s">
        <v>332</v>
      </c>
      <c r="B79" s="996" t="s">
        <v>1653</v>
      </c>
      <c r="C79" s="999" t="s">
        <v>87</v>
      </c>
      <c r="D79" s="999">
        <v>4</v>
      </c>
      <c r="E79" s="1002"/>
      <c r="F79" s="456">
        <f>D79*E79</f>
        <v>0</v>
      </c>
    </row>
    <row r="80" spans="1:6" x14ac:dyDescent="0.25">
      <c r="A80" s="995"/>
      <c r="B80" s="1005"/>
      <c r="C80" s="999"/>
      <c r="D80" s="999"/>
      <c r="E80" s="1002"/>
      <c r="F80" s="456"/>
    </row>
    <row r="81" spans="1:6" ht="25" x14ac:dyDescent="0.25">
      <c r="A81" s="995" t="s">
        <v>326</v>
      </c>
      <c r="B81" s="996" t="s">
        <v>327</v>
      </c>
      <c r="C81" s="999" t="s">
        <v>87</v>
      </c>
      <c r="D81" s="999">
        <v>3</v>
      </c>
      <c r="E81" s="1002"/>
      <c r="F81" s="456">
        <f t="shared" ref="F81" si="5">D81*E81</f>
        <v>0</v>
      </c>
    </row>
    <row r="82" spans="1:6" ht="13" x14ac:dyDescent="0.25">
      <c r="A82" s="995"/>
      <c r="B82" s="998"/>
      <c r="C82" s="999"/>
      <c r="D82" s="1017"/>
      <c r="E82" s="1002"/>
      <c r="F82" s="465"/>
    </row>
    <row r="83" spans="1:6" x14ac:dyDescent="0.25">
      <c r="A83" s="995"/>
      <c r="B83" s="996"/>
      <c r="C83" s="999"/>
      <c r="D83" s="1017"/>
      <c r="E83" s="1002"/>
      <c r="F83" s="456"/>
    </row>
    <row r="84" spans="1:6" x14ac:dyDescent="0.25">
      <c r="A84" s="995"/>
      <c r="B84" s="996"/>
      <c r="C84" s="999"/>
      <c r="D84" s="999"/>
      <c r="E84" s="1002"/>
      <c r="F84" s="465"/>
    </row>
    <row r="85" spans="1:6" ht="13" x14ac:dyDescent="0.25">
      <c r="A85" s="1018"/>
      <c r="B85" s="1019"/>
      <c r="C85" s="999"/>
      <c r="D85" s="1017"/>
      <c r="E85" s="1002"/>
      <c r="F85" s="456"/>
    </row>
    <row r="86" spans="1:6" ht="13" thickBot="1" x14ac:dyDescent="0.3">
      <c r="A86" s="1007"/>
      <c r="B86" s="1008"/>
      <c r="C86" s="1009"/>
      <c r="D86" s="1009" t="s">
        <v>119</v>
      </c>
      <c r="E86" s="1010"/>
      <c r="F86" s="470">
        <f>SUM(F49:F85)</f>
        <v>0</v>
      </c>
    </row>
    <row r="87" spans="1:6" ht="13.5" thickBot="1" x14ac:dyDescent="0.35">
      <c r="A87" s="991" t="s">
        <v>72</v>
      </c>
      <c r="B87" s="992" t="s">
        <v>73</v>
      </c>
      <c r="C87" s="992" t="s">
        <v>74</v>
      </c>
      <c r="D87" s="992" t="s">
        <v>75</v>
      </c>
      <c r="E87" s="993" t="s">
        <v>1646</v>
      </c>
      <c r="F87" s="994" t="s">
        <v>1647</v>
      </c>
    </row>
    <row r="88" spans="1:6" ht="13" x14ac:dyDescent="0.3">
      <c r="A88" s="1011"/>
      <c r="B88" s="1012"/>
      <c r="C88" s="1012"/>
      <c r="D88" s="1012"/>
      <c r="E88" s="1020"/>
      <c r="F88" s="333"/>
    </row>
    <row r="89" spans="1:6" ht="13" x14ac:dyDescent="0.25">
      <c r="A89" s="995"/>
      <c r="B89" s="998" t="s">
        <v>46</v>
      </c>
      <c r="C89" s="999"/>
      <c r="D89" s="999"/>
      <c r="E89" s="1002"/>
      <c r="F89" s="456"/>
    </row>
    <row r="90" spans="1:6" x14ac:dyDescent="0.25">
      <c r="A90" s="995"/>
      <c r="B90" s="996"/>
      <c r="C90" s="999"/>
      <c r="D90" s="999"/>
      <c r="E90" s="1002"/>
      <c r="F90" s="456"/>
    </row>
    <row r="91" spans="1:6" ht="50" x14ac:dyDescent="0.25">
      <c r="A91" s="995"/>
      <c r="B91" s="1003" t="s">
        <v>330</v>
      </c>
      <c r="C91" s="999"/>
      <c r="D91" s="999"/>
      <c r="E91" s="1002"/>
      <c r="F91" s="456"/>
    </row>
    <row r="92" spans="1:6" x14ac:dyDescent="0.25">
      <c r="A92" s="995"/>
      <c r="B92" s="996"/>
      <c r="C92" s="999"/>
      <c r="D92" s="999"/>
      <c r="E92" s="1002"/>
      <c r="F92" s="456"/>
    </row>
    <row r="93" spans="1:6" x14ac:dyDescent="0.25">
      <c r="A93" s="995" t="s">
        <v>332</v>
      </c>
      <c r="B93" s="996" t="s">
        <v>1654</v>
      </c>
      <c r="C93" s="999" t="s">
        <v>87</v>
      </c>
      <c r="D93" s="1017">
        <v>1.5</v>
      </c>
      <c r="E93" s="1002"/>
      <c r="F93" s="456">
        <f>D93*E93</f>
        <v>0</v>
      </c>
    </row>
    <row r="94" spans="1:6" x14ac:dyDescent="0.25">
      <c r="A94" s="995" t="s">
        <v>333</v>
      </c>
      <c r="B94" s="996" t="s">
        <v>1655</v>
      </c>
      <c r="C94" s="999" t="s">
        <v>87</v>
      </c>
      <c r="D94" s="1017">
        <v>1.5</v>
      </c>
      <c r="E94" s="1002"/>
      <c r="F94" s="456">
        <f>D94*E94</f>
        <v>0</v>
      </c>
    </row>
    <row r="95" spans="1:6" x14ac:dyDescent="0.25">
      <c r="A95" s="995"/>
      <c r="B95" s="996"/>
      <c r="C95" s="999"/>
      <c r="D95" s="1017"/>
      <c r="E95" s="1002"/>
      <c r="F95" s="456"/>
    </row>
    <row r="96" spans="1:6" ht="13" x14ac:dyDescent="0.25">
      <c r="A96" s="995"/>
      <c r="B96" s="998" t="s">
        <v>126</v>
      </c>
      <c r="C96" s="999"/>
      <c r="D96" s="999"/>
      <c r="E96" s="1002"/>
      <c r="F96" s="456"/>
    </row>
    <row r="97" spans="1:6" x14ac:dyDescent="0.25">
      <c r="A97" s="995"/>
      <c r="B97" s="996"/>
      <c r="C97" s="999"/>
      <c r="D97" s="999"/>
      <c r="E97" s="1002"/>
      <c r="F97" s="456">
        <f>D97*E97</f>
        <v>0</v>
      </c>
    </row>
    <row r="98" spans="1:6" ht="13" x14ac:dyDescent="0.25">
      <c r="A98" s="995"/>
      <c r="B98" s="998" t="s">
        <v>127</v>
      </c>
      <c r="C98" s="999"/>
      <c r="D98" s="999"/>
      <c r="E98" s="1002"/>
      <c r="F98" s="456"/>
    </row>
    <row r="99" spans="1:6" x14ac:dyDescent="0.25">
      <c r="A99" s="995"/>
      <c r="B99" s="996"/>
      <c r="C99" s="999"/>
      <c r="D99" s="999"/>
      <c r="E99" s="1002"/>
      <c r="F99" s="456"/>
    </row>
    <row r="100" spans="1:6" ht="25" x14ac:dyDescent="0.25">
      <c r="A100" s="995"/>
      <c r="B100" s="1003" t="s">
        <v>131</v>
      </c>
      <c r="C100" s="999"/>
      <c r="D100" s="999"/>
      <c r="E100" s="1002"/>
      <c r="F100" s="456"/>
    </row>
    <row r="101" spans="1:6" x14ac:dyDescent="0.25">
      <c r="A101" s="995"/>
      <c r="B101" s="996"/>
      <c r="C101" s="999"/>
      <c r="D101" s="999"/>
      <c r="E101" s="1002"/>
      <c r="F101" s="456">
        <f>D101*E101</f>
        <v>0</v>
      </c>
    </row>
    <row r="102" spans="1:6" ht="14.5" x14ac:dyDescent="0.25">
      <c r="A102" s="995" t="s">
        <v>78</v>
      </c>
      <c r="B102" s="996" t="s">
        <v>128</v>
      </c>
      <c r="C102" s="999" t="s">
        <v>1070</v>
      </c>
      <c r="D102" s="1017">
        <f>D71</f>
        <v>18</v>
      </c>
      <c r="E102" s="1002"/>
      <c r="F102" s="456">
        <f>D102*E102</f>
        <v>0</v>
      </c>
    </row>
    <row r="103" spans="1:6" x14ac:dyDescent="0.25">
      <c r="A103" s="995"/>
      <c r="B103" s="996"/>
      <c r="C103" s="999"/>
      <c r="D103" s="1017"/>
      <c r="E103" s="1002"/>
      <c r="F103" s="456"/>
    </row>
    <row r="104" spans="1:6" ht="13" x14ac:dyDescent="0.25">
      <c r="A104" s="995"/>
      <c r="B104" s="998" t="s">
        <v>1656</v>
      </c>
      <c r="C104" s="999"/>
      <c r="D104" s="1017"/>
      <c r="E104" s="1002"/>
      <c r="F104" s="456"/>
    </row>
    <row r="105" spans="1:6" ht="13" x14ac:dyDescent="0.25">
      <c r="A105" s="995"/>
      <c r="B105" s="998"/>
      <c r="C105" s="999"/>
      <c r="D105" s="1017"/>
      <c r="E105" s="1002"/>
      <c r="F105" s="456"/>
    </row>
    <row r="106" spans="1:6" ht="37.5" x14ac:dyDescent="0.25">
      <c r="A106" s="1021"/>
      <c r="B106" s="1003" t="s">
        <v>335</v>
      </c>
      <c r="C106" s="999"/>
      <c r="D106" s="1017"/>
      <c r="E106" s="1002"/>
      <c r="F106" s="456"/>
    </row>
    <row r="107" spans="1:6" x14ac:dyDescent="0.25">
      <c r="A107" s="1021"/>
      <c r="B107" s="996"/>
      <c r="C107" s="999"/>
      <c r="D107" s="1017"/>
      <c r="E107" s="1002"/>
      <c r="F107" s="456"/>
    </row>
    <row r="108" spans="1:6" ht="14.5" x14ac:dyDescent="0.25">
      <c r="A108" s="995" t="s">
        <v>336</v>
      </c>
      <c r="B108" s="996" t="s">
        <v>128</v>
      </c>
      <c r="C108" s="999" t="s">
        <v>1070</v>
      </c>
      <c r="D108" s="1017">
        <f>D77+D81</f>
        <v>11</v>
      </c>
      <c r="E108" s="1002"/>
      <c r="F108" s="456">
        <f>D108*E108</f>
        <v>0</v>
      </c>
    </row>
    <row r="109" spans="1:6" x14ac:dyDescent="0.25">
      <c r="A109" s="995"/>
      <c r="B109" s="996"/>
      <c r="C109" s="999"/>
      <c r="D109" s="1017"/>
      <c r="E109" s="1002"/>
      <c r="F109" s="456">
        <f>D109*E109</f>
        <v>0</v>
      </c>
    </row>
    <row r="110" spans="1:6" ht="13" x14ac:dyDescent="0.25">
      <c r="A110" s="995"/>
      <c r="B110" s="998" t="s">
        <v>129</v>
      </c>
      <c r="C110" s="999"/>
      <c r="D110" s="1017"/>
      <c r="E110" s="1002"/>
      <c r="F110" s="456"/>
    </row>
    <row r="111" spans="1:6" ht="13" x14ac:dyDescent="0.25">
      <c r="A111" s="1018"/>
      <c r="B111" s="1022"/>
      <c r="C111" s="999"/>
      <c r="D111" s="1017"/>
      <c r="E111" s="1002"/>
      <c r="F111" s="456"/>
    </row>
    <row r="112" spans="1:6" ht="29" customHeight="1" x14ac:dyDescent="0.25">
      <c r="A112" s="1021"/>
      <c r="B112" s="1023" t="s">
        <v>337</v>
      </c>
      <c r="C112" s="999"/>
      <c r="D112" s="1017"/>
      <c r="E112" s="1002"/>
      <c r="F112" s="456"/>
    </row>
    <row r="113" spans="1:6" x14ac:dyDescent="0.25">
      <c r="A113" s="1021"/>
      <c r="B113" s="996"/>
      <c r="C113" s="999"/>
      <c r="D113" s="1017"/>
      <c r="E113" s="1002"/>
      <c r="F113" s="456">
        <f>D113*E113</f>
        <v>0</v>
      </c>
    </row>
    <row r="114" spans="1:6" ht="14.5" x14ac:dyDescent="0.25">
      <c r="A114" s="995" t="s">
        <v>334</v>
      </c>
      <c r="B114" s="996" t="s">
        <v>128</v>
      </c>
      <c r="C114" s="999" t="s">
        <v>1070</v>
      </c>
      <c r="D114" s="1017">
        <f>D79</f>
        <v>4</v>
      </c>
      <c r="E114" s="1002"/>
      <c r="F114" s="456">
        <f>D114*E114</f>
        <v>0</v>
      </c>
    </row>
    <row r="115" spans="1:6" x14ac:dyDescent="0.25">
      <c r="A115" s="995"/>
      <c r="B115" s="996"/>
      <c r="C115" s="999"/>
      <c r="D115" s="1017"/>
      <c r="E115" s="1002"/>
      <c r="F115" s="456">
        <f t="shared" ref="F115:F118" si="6">D115*E115</f>
        <v>0</v>
      </c>
    </row>
    <row r="116" spans="1:6" ht="37.5" x14ac:dyDescent="0.25">
      <c r="A116" s="995"/>
      <c r="B116" s="1003" t="s">
        <v>1657</v>
      </c>
      <c r="C116" s="999"/>
      <c r="D116" s="1017"/>
      <c r="E116" s="1002"/>
      <c r="F116" s="456">
        <f t="shared" si="6"/>
        <v>0</v>
      </c>
    </row>
    <row r="117" spans="1:6" ht="13" x14ac:dyDescent="0.25">
      <c r="A117" s="995"/>
      <c r="B117" s="998"/>
      <c r="C117" s="999"/>
      <c r="D117" s="1017"/>
      <c r="E117" s="1002"/>
      <c r="F117" s="456">
        <f t="shared" si="6"/>
        <v>0</v>
      </c>
    </row>
    <row r="118" spans="1:6" ht="25.5" x14ac:dyDescent="0.25">
      <c r="A118" s="995" t="s">
        <v>1658</v>
      </c>
      <c r="B118" s="996" t="s">
        <v>1659</v>
      </c>
      <c r="C118" s="999" t="s">
        <v>1070</v>
      </c>
      <c r="D118" s="1017">
        <f>D94+D93</f>
        <v>3</v>
      </c>
      <c r="E118" s="1002"/>
      <c r="F118" s="456">
        <f t="shared" si="6"/>
        <v>0</v>
      </c>
    </row>
    <row r="119" spans="1:6" ht="13" x14ac:dyDescent="0.25">
      <c r="A119" s="995"/>
      <c r="B119" s="998"/>
      <c r="C119" s="999"/>
      <c r="D119" s="999"/>
      <c r="E119" s="1002"/>
      <c r="F119" s="456"/>
    </row>
    <row r="120" spans="1:6" ht="13" x14ac:dyDescent="0.25">
      <c r="A120" s="995"/>
      <c r="B120" s="998" t="s">
        <v>132</v>
      </c>
      <c r="C120" s="999"/>
      <c r="D120" s="999"/>
      <c r="E120" s="1002"/>
      <c r="F120" s="456"/>
    </row>
    <row r="121" spans="1:6" x14ac:dyDescent="0.25">
      <c r="A121" s="995"/>
      <c r="B121" s="996"/>
      <c r="C121" s="999"/>
      <c r="D121" s="999"/>
      <c r="E121" s="1002"/>
      <c r="F121" s="456"/>
    </row>
    <row r="122" spans="1:6" ht="13" x14ac:dyDescent="0.25">
      <c r="A122" s="995"/>
      <c r="B122" s="998" t="s">
        <v>51</v>
      </c>
      <c r="C122" s="999"/>
      <c r="D122" s="999"/>
      <c r="E122" s="1002"/>
      <c r="F122" s="456"/>
    </row>
    <row r="123" spans="1:6" ht="13" x14ac:dyDescent="0.25">
      <c r="A123" s="995"/>
      <c r="B123" s="998"/>
      <c r="C123" s="999"/>
      <c r="D123" s="999"/>
      <c r="E123" s="1002"/>
      <c r="F123" s="456"/>
    </row>
    <row r="124" spans="1:6" ht="25" x14ac:dyDescent="0.25">
      <c r="A124" s="995"/>
      <c r="B124" s="1003" t="s">
        <v>52</v>
      </c>
      <c r="C124" s="999"/>
      <c r="D124" s="999"/>
      <c r="E124" s="997"/>
      <c r="F124" s="456"/>
    </row>
    <row r="125" spans="1:6" x14ac:dyDescent="0.25">
      <c r="A125" s="995"/>
      <c r="B125" s="996"/>
      <c r="C125" s="999"/>
      <c r="D125" s="999"/>
      <c r="E125" s="997"/>
      <c r="F125" s="456"/>
    </row>
    <row r="126" spans="1:6" ht="14.5" x14ac:dyDescent="0.25">
      <c r="A126" s="995" t="s">
        <v>42</v>
      </c>
      <c r="B126" s="996" t="s">
        <v>18</v>
      </c>
      <c r="C126" s="999" t="s">
        <v>432</v>
      </c>
      <c r="D126" s="999">
        <v>18</v>
      </c>
      <c r="E126" s="1002"/>
      <c r="F126" s="456">
        <f t="shared" ref="F126" si="7">D126*E126</f>
        <v>0</v>
      </c>
    </row>
    <row r="127" spans="1:6" x14ac:dyDescent="0.25">
      <c r="A127" s="995"/>
      <c r="B127" s="1003"/>
      <c r="C127" s="999"/>
      <c r="D127" s="1017"/>
      <c r="E127" s="1002"/>
      <c r="F127" s="456"/>
    </row>
    <row r="128" spans="1:6" ht="25" x14ac:dyDescent="0.25">
      <c r="A128" s="995"/>
      <c r="B128" s="1003" t="s">
        <v>53</v>
      </c>
      <c r="C128" s="999"/>
      <c r="D128" s="999"/>
      <c r="E128" s="1002"/>
      <c r="F128" s="456">
        <f>D128*E128</f>
        <v>0</v>
      </c>
    </row>
    <row r="129" spans="1:6" x14ac:dyDescent="0.25">
      <c r="A129" s="995"/>
      <c r="B129" s="996"/>
      <c r="C129" s="999"/>
      <c r="D129" s="999"/>
      <c r="E129" s="1002"/>
      <c r="F129" s="456">
        <f t="shared" ref="F129:F130" si="8">D129*E129</f>
        <v>0</v>
      </c>
    </row>
    <row r="130" spans="1:6" x14ac:dyDescent="0.25">
      <c r="A130" s="995" t="s">
        <v>38</v>
      </c>
      <c r="B130" s="996" t="s">
        <v>39</v>
      </c>
      <c r="C130" s="999" t="s">
        <v>66</v>
      </c>
      <c r="D130" s="999">
        <v>66</v>
      </c>
      <c r="E130" s="1002"/>
      <c r="F130" s="456">
        <f t="shared" si="8"/>
        <v>0</v>
      </c>
    </row>
    <row r="131" spans="1:6" ht="13" thickBot="1" x14ac:dyDescent="0.3">
      <c r="A131" s="1007"/>
      <c r="B131" s="1008"/>
      <c r="C131" s="1009"/>
      <c r="D131" s="1009" t="s">
        <v>119</v>
      </c>
      <c r="E131" s="1010"/>
      <c r="F131" s="470">
        <f>SUM(F89:F130)</f>
        <v>0</v>
      </c>
    </row>
    <row r="132" spans="1:6" ht="13.5" thickBot="1" x14ac:dyDescent="0.35">
      <c r="A132" s="991" t="s">
        <v>72</v>
      </c>
      <c r="B132" s="992" t="s">
        <v>73</v>
      </c>
      <c r="C132" s="992" t="s">
        <v>74</v>
      </c>
      <c r="D132" s="992" t="s">
        <v>75</v>
      </c>
      <c r="E132" s="993" t="s">
        <v>1646</v>
      </c>
      <c r="F132" s="994" t="s">
        <v>1647</v>
      </c>
    </row>
    <row r="133" spans="1:6" ht="13" x14ac:dyDescent="0.3">
      <c r="A133" s="1011"/>
      <c r="B133" s="1012"/>
      <c r="C133" s="1012"/>
      <c r="D133" s="1012"/>
      <c r="E133" s="1020"/>
      <c r="F133" s="333"/>
    </row>
    <row r="134" spans="1:6" ht="13" x14ac:dyDescent="0.25">
      <c r="A134" s="995"/>
      <c r="B134" s="998" t="s">
        <v>133</v>
      </c>
      <c r="C134" s="999"/>
      <c r="D134" s="999"/>
      <c r="E134" s="1002"/>
      <c r="F134" s="456"/>
    </row>
    <row r="135" spans="1:6" x14ac:dyDescent="0.25">
      <c r="A135" s="995"/>
      <c r="B135" s="996"/>
      <c r="C135" s="999"/>
      <c r="D135" s="999"/>
      <c r="E135" s="1002"/>
      <c r="F135" s="456"/>
    </row>
    <row r="136" spans="1:6" ht="25" x14ac:dyDescent="0.25">
      <c r="A136" s="995"/>
      <c r="B136" s="1003" t="s">
        <v>345</v>
      </c>
      <c r="C136" s="999"/>
      <c r="D136" s="999"/>
      <c r="E136" s="1002"/>
      <c r="F136" s="456"/>
    </row>
    <row r="137" spans="1:6" x14ac:dyDescent="0.25">
      <c r="A137" s="995"/>
      <c r="B137" s="1003"/>
      <c r="C137" s="999"/>
      <c r="D137" s="999"/>
      <c r="E137" s="1002"/>
      <c r="F137" s="456"/>
    </row>
    <row r="138" spans="1:6" x14ac:dyDescent="0.25">
      <c r="A138" s="995" t="s">
        <v>344</v>
      </c>
      <c r="B138" s="996" t="s">
        <v>346</v>
      </c>
      <c r="C138" s="999" t="s">
        <v>68</v>
      </c>
      <c r="D138" s="999">
        <v>0.04</v>
      </c>
      <c r="E138" s="1002"/>
      <c r="F138" s="456">
        <f t="shared" ref="F138:F160" si="9">D138*E138</f>
        <v>0</v>
      </c>
    </row>
    <row r="139" spans="1:6" ht="13" x14ac:dyDescent="0.25">
      <c r="A139" s="995"/>
      <c r="B139" s="998"/>
      <c r="C139" s="999"/>
      <c r="D139" s="999"/>
      <c r="E139" s="1002"/>
      <c r="F139" s="456">
        <f t="shared" si="9"/>
        <v>0</v>
      </c>
    </row>
    <row r="140" spans="1:6" ht="25" x14ac:dyDescent="0.25">
      <c r="A140" s="995"/>
      <c r="B140" s="1003" t="s">
        <v>347</v>
      </c>
      <c r="C140" s="999"/>
      <c r="D140" s="999"/>
      <c r="E140" s="1002"/>
      <c r="F140" s="456">
        <f t="shared" si="9"/>
        <v>0</v>
      </c>
    </row>
    <row r="141" spans="1:6" x14ac:dyDescent="0.25">
      <c r="A141" s="995"/>
      <c r="B141" s="1003"/>
      <c r="C141" s="999"/>
      <c r="D141" s="999"/>
      <c r="E141" s="1002"/>
      <c r="F141" s="456">
        <f t="shared" si="9"/>
        <v>0</v>
      </c>
    </row>
    <row r="142" spans="1:6" x14ac:dyDescent="0.25">
      <c r="A142" s="995" t="s">
        <v>80</v>
      </c>
      <c r="B142" s="996" t="s">
        <v>58</v>
      </c>
      <c r="C142" s="999" t="s">
        <v>68</v>
      </c>
      <c r="D142" s="999">
        <v>0.2</v>
      </c>
      <c r="E142" s="1002"/>
      <c r="F142" s="456">
        <f t="shared" si="9"/>
        <v>0</v>
      </c>
    </row>
    <row r="143" spans="1:6" x14ac:dyDescent="0.25">
      <c r="A143" s="995"/>
      <c r="B143" s="996"/>
      <c r="C143" s="999"/>
      <c r="D143" s="999"/>
      <c r="E143" s="1002"/>
      <c r="F143" s="456">
        <f t="shared" si="9"/>
        <v>0</v>
      </c>
    </row>
    <row r="144" spans="1:6" ht="25" x14ac:dyDescent="0.25">
      <c r="A144" s="995" t="s">
        <v>349</v>
      </c>
      <c r="B144" s="1016" t="s">
        <v>348</v>
      </c>
      <c r="C144" s="999" t="s">
        <v>432</v>
      </c>
      <c r="D144" s="999">
        <v>30</v>
      </c>
      <c r="E144" s="1002"/>
      <c r="F144" s="456">
        <f t="shared" si="9"/>
        <v>0</v>
      </c>
    </row>
    <row r="145" spans="1:6" x14ac:dyDescent="0.25">
      <c r="A145" s="995"/>
      <c r="B145" s="996"/>
      <c r="C145" s="999"/>
      <c r="D145" s="999"/>
      <c r="E145" s="1024"/>
      <c r="F145" s="456">
        <f t="shared" si="9"/>
        <v>0</v>
      </c>
    </row>
    <row r="146" spans="1:6" ht="13" x14ac:dyDescent="0.25">
      <c r="A146" s="1018"/>
      <c r="B146" s="998" t="s">
        <v>350</v>
      </c>
      <c r="C146" s="999"/>
      <c r="D146" s="999"/>
      <c r="E146" s="1024"/>
      <c r="F146" s="456">
        <f t="shared" si="9"/>
        <v>0</v>
      </c>
    </row>
    <row r="147" spans="1:6" x14ac:dyDescent="0.25">
      <c r="A147" s="995"/>
      <c r="B147" s="996"/>
      <c r="C147" s="999"/>
      <c r="D147" s="999"/>
      <c r="E147" s="1024"/>
      <c r="F147" s="456">
        <f t="shared" si="9"/>
        <v>0</v>
      </c>
    </row>
    <row r="148" spans="1:6" ht="14.5" x14ac:dyDescent="0.25">
      <c r="A148" s="1021" t="s">
        <v>352</v>
      </c>
      <c r="B148" s="1013" t="s">
        <v>351</v>
      </c>
      <c r="C148" s="999" t="s">
        <v>432</v>
      </c>
      <c r="D148" s="999">
        <v>30</v>
      </c>
      <c r="E148" s="1024"/>
      <c r="F148" s="456">
        <f t="shared" si="9"/>
        <v>0</v>
      </c>
    </row>
    <row r="149" spans="1:6" x14ac:dyDescent="0.25">
      <c r="A149" s="1021"/>
      <c r="B149" s="1013"/>
      <c r="C149" s="999"/>
      <c r="D149" s="999"/>
      <c r="E149" s="1024"/>
      <c r="F149" s="456">
        <f t="shared" si="9"/>
        <v>0</v>
      </c>
    </row>
    <row r="150" spans="1:6" ht="26" x14ac:dyDescent="0.25">
      <c r="A150" s="1021"/>
      <c r="B150" s="998" t="s">
        <v>353</v>
      </c>
      <c r="C150" s="999"/>
      <c r="D150" s="999"/>
      <c r="E150" s="1024"/>
      <c r="F150" s="456">
        <f t="shared" si="9"/>
        <v>0</v>
      </c>
    </row>
    <row r="151" spans="1:6" ht="13" x14ac:dyDescent="0.25">
      <c r="A151" s="995"/>
      <c r="B151" s="1015"/>
      <c r="C151" s="999"/>
      <c r="D151" s="999"/>
      <c r="E151" s="1024"/>
      <c r="F151" s="456">
        <f t="shared" si="9"/>
        <v>0</v>
      </c>
    </row>
    <row r="152" spans="1:6" ht="52.25" customHeight="1" x14ac:dyDescent="0.25">
      <c r="A152" s="1021" t="s">
        <v>925</v>
      </c>
      <c r="B152" s="1025" t="s">
        <v>1660</v>
      </c>
      <c r="C152" s="999" t="s">
        <v>432</v>
      </c>
      <c r="D152" s="999">
        <v>201</v>
      </c>
      <c r="E152" s="1028"/>
      <c r="F152" s="456">
        <f t="shared" si="9"/>
        <v>0</v>
      </c>
    </row>
    <row r="153" spans="1:6" ht="13" x14ac:dyDescent="0.3">
      <c r="A153" s="995"/>
      <c r="B153" s="1015"/>
      <c r="C153" s="999"/>
      <c r="D153" s="999"/>
      <c r="E153" s="1026"/>
      <c r="F153" s="456">
        <f t="shared" si="9"/>
        <v>0</v>
      </c>
    </row>
    <row r="154" spans="1:6" ht="13" x14ac:dyDescent="0.25">
      <c r="A154" s="995"/>
      <c r="B154" s="998" t="s">
        <v>182</v>
      </c>
      <c r="C154" s="999"/>
      <c r="D154" s="999"/>
      <c r="E154" s="1024"/>
      <c r="F154" s="456">
        <f t="shared" si="9"/>
        <v>0</v>
      </c>
    </row>
    <row r="155" spans="1:6" ht="13" x14ac:dyDescent="0.25">
      <c r="A155" s="995"/>
      <c r="B155" s="1027"/>
      <c r="C155" s="999"/>
      <c r="D155" s="999"/>
      <c r="E155" s="1024"/>
      <c r="F155" s="456">
        <f t="shared" si="9"/>
        <v>0</v>
      </c>
    </row>
    <row r="156" spans="1:6" ht="13" x14ac:dyDescent="0.25">
      <c r="A156" s="995"/>
      <c r="B156" s="998" t="s">
        <v>360</v>
      </c>
      <c r="C156" s="999"/>
      <c r="D156" s="999"/>
      <c r="E156" s="1024"/>
      <c r="F156" s="456">
        <f t="shared" si="9"/>
        <v>0</v>
      </c>
    </row>
    <row r="157" spans="1:6" ht="13" x14ac:dyDescent="0.3">
      <c r="A157" s="995"/>
      <c r="B157" s="1027"/>
      <c r="C157" s="999"/>
      <c r="D157" s="999"/>
      <c r="E157" s="1020"/>
      <c r="F157" s="456">
        <f t="shared" si="9"/>
        <v>0</v>
      </c>
    </row>
    <row r="158" spans="1:6" ht="37.5" x14ac:dyDescent="0.25">
      <c r="A158" s="995" t="s">
        <v>1661</v>
      </c>
      <c r="B158" s="1013" t="s">
        <v>357</v>
      </c>
      <c r="C158" s="999" t="s">
        <v>66</v>
      </c>
      <c r="D158" s="999">
        <v>25</v>
      </c>
      <c r="E158" s="1028"/>
      <c r="F158" s="456">
        <f t="shared" si="9"/>
        <v>0</v>
      </c>
    </row>
    <row r="159" spans="1:6" x14ac:dyDescent="0.25">
      <c r="A159" s="995"/>
      <c r="B159" s="996"/>
      <c r="C159" s="999"/>
      <c r="D159" s="999"/>
      <c r="E159" s="1028"/>
      <c r="F159" s="456">
        <f t="shared" si="9"/>
        <v>0</v>
      </c>
    </row>
    <row r="160" spans="1:6" ht="37.5" x14ac:dyDescent="0.25">
      <c r="A160" s="995" t="s">
        <v>358</v>
      </c>
      <c r="B160" s="1013" t="s">
        <v>359</v>
      </c>
      <c r="C160" s="999" t="s">
        <v>79</v>
      </c>
      <c r="D160" s="999">
        <v>6</v>
      </c>
      <c r="E160" s="1028"/>
      <c r="F160" s="456">
        <f t="shared" si="9"/>
        <v>0</v>
      </c>
    </row>
    <row r="161" spans="1:6" ht="13" x14ac:dyDescent="0.3">
      <c r="A161" s="995"/>
      <c r="B161" s="1013"/>
      <c r="C161" s="999"/>
      <c r="D161" s="999"/>
      <c r="E161" s="1026"/>
      <c r="F161" s="456"/>
    </row>
    <row r="162" spans="1:6" ht="13" x14ac:dyDescent="0.25">
      <c r="A162" s="995"/>
      <c r="B162" s="998" t="s">
        <v>361</v>
      </c>
      <c r="C162" s="999"/>
      <c r="D162" s="999"/>
      <c r="E162" s="1028"/>
      <c r="F162" s="456">
        <f>D162*E162</f>
        <v>0</v>
      </c>
    </row>
    <row r="163" spans="1:6" ht="13" x14ac:dyDescent="0.25">
      <c r="A163" s="995"/>
      <c r="B163" s="1027"/>
      <c r="C163" s="999"/>
      <c r="D163" s="999"/>
      <c r="E163" s="1028"/>
      <c r="F163" s="456"/>
    </row>
    <row r="164" spans="1:6" ht="62.5" x14ac:dyDescent="0.25">
      <c r="A164" s="995" t="s">
        <v>363</v>
      </c>
      <c r="B164" s="1013" t="s">
        <v>1662</v>
      </c>
      <c r="C164" s="999" t="s">
        <v>79</v>
      </c>
      <c r="D164" s="999">
        <v>182</v>
      </c>
      <c r="E164" s="1028"/>
      <c r="F164" s="456">
        <f>D164*E164</f>
        <v>0</v>
      </c>
    </row>
    <row r="165" spans="1:6" x14ac:dyDescent="0.25">
      <c r="A165" s="995"/>
      <c r="B165" s="1013"/>
      <c r="C165" s="999"/>
      <c r="D165" s="999"/>
      <c r="E165" s="1028"/>
      <c r="F165" s="456">
        <f>D165*E165</f>
        <v>0</v>
      </c>
    </row>
    <row r="166" spans="1:6" ht="62.5" x14ac:dyDescent="0.25">
      <c r="A166" s="995" t="s">
        <v>364</v>
      </c>
      <c r="B166" s="1013" t="s">
        <v>1663</v>
      </c>
      <c r="C166" s="999" t="s">
        <v>79</v>
      </c>
      <c r="D166" s="999">
        <v>85</v>
      </c>
      <c r="E166" s="1028"/>
      <c r="F166" s="456">
        <f>D166*E166</f>
        <v>0</v>
      </c>
    </row>
    <row r="167" spans="1:6" ht="13" x14ac:dyDescent="0.3">
      <c r="A167" s="1011"/>
      <c r="B167" s="1013"/>
      <c r="C167" s="1012"/>
      <c r="D167" s="1012"/>
      <c r="E167" s="1028"/>
      <c r="F167" s="456"/>
    </row>
    <row r="168" spans="1:6" x14ac:dyDescent="0.25">
      <c r="A168" s="995"/>
      <c r="B168" s="996"/>
      <c r="C168" s="999"/>
      <c r="D168" s="999"/>
      <c r="E168" s="1024"/>
      <c r="F168" s="456"/>
    </row>
    <row r="169" spans="1:6" x14ac:dyDescent="0.25">
      <c r="A169" s="995"/>
      <c r="B169" s="996"/>
      <c r="C169" s="999"/>
      <c r="D169" s="999"/>
      <c r="E169" s="1024"/>
      <c r="F169" s="456"/>
    </row>
    <row r="170" spans="1:6" ht="13" thickBot="1" x14ac:dyDescent="0.3">
      <c r="A170" s="1007"/>
      <c r="B170" s="1008"/>
      <c r="C170" s="1009"/>
      <c r="D170" s="1009" t="s">
        <v>119</v>
      </c>
      <c r="E170" s="1010"/>
      <c r="F170" s="470">
        <f>SUM(F134:F169)</f>
        <v>0</v>
      </c>
    </row>
    <row r="171" spans="1:6" ht="13.5" thickBot="1" x14ac:dyDescent="0.35">
      <c r="A171" s="991" t="s">
        <v>72</v>
      </c>
      <c r="B171" s="992" t="s">
        <v>73</v>
      </c>
      <c r="C171" s="992" t="s">
        <v>74</v>
      </c>
      <c r="D171" s="992" t="s">
        <v>75</v>
      </c>
      <c r="E171" s="993" t="s">
        <v>1646</v>
      </c>
      <c r="F171" s="994" t="s">
        <v>1647</v>
      </c>
    </row>
    <row r="172" spans="1:6" ht="13" x14ac:dyDescent="0.3">
      <c r="A172" s="1011"/>
      <c r="B172" s="1029"/>
      <c r="C172" s="1012"/>
      <c r="D172" s="1012"/>
      <c r="E172" s="1026"/>
      <c r="F172" s="456"/>
    </row>
    <row r="173" spans="1:6" ht="13" x14ac:dyDescent="0.3">
      <c r="A173" s="1011"/>
      <c r="B173" s="998" t="s">
        <v>183</v>
      </c>
      <c r="C173" s="1012"/>
      <c r="D173" s="1012"/>
      <c r="E173" s="1028"/>
      <c r="F173" s="456"/>
    </row>
    <row r="174" spans="1:6" ht="13" x14ac:dyDescent="0.3">
      <c r="A174" s="1011"/>
      <c r="B174" s="1027"/>
      <c r="C174" s="1012"/>
      <c r="D174" s="1012"/>
      <c r="E174" s="1028"/>
      <c r="F174" s="456"/>
    </row>
    <row r="175" spans="1:6" ht="13" x14ac:dyDescent="0.3">
      <c r="A175" s="1011"/>
      <c r="B175" s="998" t="s">
        <v>1664</v>
      </c>
      <c r="C175" s="1012"/>
      <c r="D175" s="1012"/>
      <c r="E175" s="1028"/>
      <c r="F175" s="456"/>
    </row>
    <row r="176" spans="1:6" ht="13" x14ac:dyDescent="0.3">
      <c r="A176" s="1011"/>
      <c r="B176" s="1029"/>
      <c r="C176" s="1012"/>
      <c r="D176" s="1012"/>
      <c r="E176" s="1024"/>
      <c r="F176" s="456"/>
    </row>
    <row r="177" spans="1:6" ht="37.5" x14ac:dyDescent="0.25">
      <c r="A177" s="1021"/>
      <c r="B177" s="1003" t="s">
        <v>181</v>
      </c>
      <c r="C177" s="999"/>
      <c r="D177" s="999"/>
      <c r="E177" s="1024"/>
      <c r="F177" s="456"/>
    </row>
    <row r="178" spans="1:6" ht="13" x14ac:dyDescent="0.25">
      <c r="A178" s="995"/>
      <c r="B178" s="1015"/>
      <c r="C178" s="999"/>
      <c r="D178" s="999"/>
      <c r="E178" s="1024"/>
      <c r="F178" s="456">
        <f t="shared" ref="F178:F189" si="10">D178*E178</f>
        <v>0</v>
      </c>
    </row>
    <row r="179" spans="1:6" ht="37.5" x14ac:dyDescent="0.25">
      <c r="A179" s="995" t="s">
        <v>366</v>
      </c>
      <c r="B179" s="996" t="s">
        <v>1665</v>
      </c>
      <c r="C179" s="999" t="s">
        <v>66</v>
      </c>
      <c r="D179" s="999">
        <v>62</v>
      </c>
      <c r="E179" s="1024"/>
      <c r="F179" s="456">
        <f t="shared" si="10"/>
        <v>0</v>
      </c>
    </row>
    <row r="180" spans="1:6" x14ac:dyDescent="0.25">
      <c r="A180" s="995"/>
      <c r="B180" s="1030"/>
      <c r="C180" s="999"/>
      <c r="D180" s="999"/>
      <c r="E180" s="1031"/>
      <c r="F180" s="456">
        <f t="shared" si="10"/>
        <v>0</v>
      </c>
    </row>
    <row r="181" spans="1:6" ht="13" x14ac:dyDescent="0.25">
      <c r="A181" s="995"/>
      <c r="B181" s="998" t="s">
        <v>184</v>
      </c>
      <c r="C181" s="999"/>
      <c r="D181" s="999"/>
      <c r="E181" s="1028"/>
      <c r="F181" s="456">
        <f t="shared" si="10"/>
        <v>0</v>
      </c>
    </row>
    <row r="182" spans="1:6" ht="13" x14ac:dyDescent="0.3">
      <c r="A182" s="995"/>
      <c r="B182" s="998"/>
      <c r="C182" s="999"/>
      <c r="D182" s="999"/>
      <c r="E182" s="1026"/>
      <c r="F182" s="456">
        <f t="shared" si="10"/>
        <v>0</v>
      </c>
    </row>
    <row r="183" spans="1:6" ht="50" x14ac:dyDescent="0.25">
      <c r="A183" s="995" t="s">
        <v>424</v>
      </c>
      <c r="B183" s="996" t="s">
        <v>1666</v>
      </c>
      <c r="C183" s="999" t="s">
        <v>79</v>
      </c>
      <c r="D183" s="999">
        <v>85</v>
      </c>
      <c r="E183" s="1028"/>
      <c r="F183" s="456">
        <f t="shared" si="10"/>
        <v>0</v>
      </c>
    </row>
    <row r="184" spans="1:6" x14ac:dyDescent="0.25">
      <c r="A184" s="995"/>
      <c r="B184" s="996"/>
      <c r="C184" s="999"/>
      <c r="D184" s="999"/>
      <c r="E184" s="1028"/>
      <c r="F184" s="456">
        <f t="shared" si="10"/>
        <v>0</v>
      </c>
    </row>
    <row r="185" spans="1:6" ht="37.5" x14ac:dyDescent="0.25">
      <c r="A185" s="995" t="s">
        <v>425</v>
      </c>
      <c r="B185" s="996" t="s">
        <v>1667</v>
      </c>
      <c r="C185" s="999" t="s">
        <v>79</v>
      </c>
      <c r="D185" s="999">
        <v>182</v>
      </c>
      <c r="E185" s="1028"/>
      <c r="F185" s="456">
        <f t="shared" si="10"/>
        <v>0</v>
      </c>
    </row>
    <row r="186" spans="1:6" ht="13" x14ac:dyDescent="0.3">
      <c r="A186" s="995"/>
      <c r="B186" s="996"/>
      <c r="C186" s="999"/>
      <c r="D186" s="999"/>
      <c r="E186" s="1026"/>
      <c r="F186" s="456">
        <f t="shared" si="10"/>
        <v>0</v>
      </c>
    </row>
    <row r="187" spans="1:6" ht="13" x14ac:dyDescent="0.3">
      <c r="A187" s="1011"/>
      <c r="B187" s="998" t="s">
        <v>388</v>
      </c>
      <c r="C187" s="1012"/>
      <c r="D187" s="1012"/>
      <c r="E187" s="1026"/>
      <c r="F187" s="456">
        <f t="shared" si="10"/>
        <v>0</v>
      </c>
    </row>
    <row r="188" spans="1:6" ht="13" x14ac:dyDescent="0.3">
      <c r="A188" s="1011"/>
      <c r="B188" s="998"/>
      <c r="C188" s="1012"/>
      <c r="D188" s="1012"/>
      <c r="E188" s="1031"/>
      <c r="F188" s="456">
        <f t="shared" si="10"/>
        <v>0</v>
      </c>
    </row>
    <row r="189" spans="1:6" ht="112.5" x14ac:dyDescent="0.25">
      <c r="A189" s="995" t="s">
        <v>389</v>
      </c>
      <c r="B189" s="996" t="s">
        <v>390</v>
      </c>
      <c r="C189" s="999" t="s">
        <v>79</v>
      </c>
      <c r="D189" s="999">
        <v>52</v>
      </c>
      <c r="E189" s="1028"/>
      <c r="F189" s="456">
        <f t="shared" si="10"/>
        <v>0</v>
      </c>
    </row>
    <row r="190" spans="1:6" x14ac:dyDescent="0.25">
      <c r="A190" s="995"/>
      <c r="B190" s="996"/>
      <c r="C190" s="999"/>
      <c r="D190" s="999"/>
      <c r="E190" s="1031"/>
      <c r="F190" s="456"/>
    </row>
    <row r="191" spans="1:6" ht="13" x14ac:dyDescent="0.3">
      <c r="A191" s="1011"/>
      <c r="B191" s="998" t="s">
        <v>188</v>
      </c>
      <c r="C191" s="1012"/>
      <c r="D191" s="1012"/>
      <c r="E191" s="1026"/>
      <c r="F191" s="456">
        <f t="shared" ref="F191" si="11">D191*E191</f>
        <v>0</v>
      </c>
    </row>
    <row r="192" spans="1:6" ht="13" x14ac:dyDescent="0.3">
      <c r="A192" s="1011"/>
      <c r="B192" s="1029"/>
      <c r="C192" s="1012"/>
      <c r="D192" s="1012"/>
      <c r="E192" s="1031"/>
      <c r="F192" s="456"/>
    </row>
    <row r="193" spans="1:6" ht="50" x14ac:dyDescent="0.25">
      <c r="A193" s="995" t="s">
        <v>428</v>
      </c>
      <c r="B193" s="996" t="s">
        <v>1668</v>
      </c>
      <c r="C193" s="999" t="s">
        <v>79</v>
      </c>
      <c r="D193" s="999">
        <v>33</v>
      </c>
      <c r="E193" s="1028"/>
      <c r="F193" s="456">
        <f>D193*E193</f>
        <v>0</v>
      </c>
    </row>
    <row r="194" spans="1:6" x14ac:dyDescent="0.25">
      <c r="A194" s="995"/>
      <c r="B194" s="996"/>
      <c r="C194" s="999"/>
      <c r="D194" s="999"/>
      <c r="E194" s="1028"/>
      <c r="F194" s="456"/>
    </row>
    <row r="195" spans="1:6" x14ac:dyDescent="0.25">
      <c r="A195" s="995" t="s">
        <v>428</v>
      </c>
      <c r="B195" s="1006" t="s">
        <v>1669</v>
      </c>
      <c r="C195" s="999" t="s">
        <v>79</v>
      </c>
      <c r="D195" s="999">
        <v>33</v>
      </c>
      <c r="E195" s="999"/>
      <c r="F195" s="456">
        <f>D195*E195</f>
        <v>0</v>
      </c>
    </row>
    <row r="196" spans="1:6" x14ac:dyDescent="0.25">
      <c r="A196" s="995"/>
      <c r="B196" s="996"/>
      <c r="C196" s="999"/>
      <c r="D196" s="999"/>
      <c r="E196" s="1024"/>
      <c r="F196" s="456"/>
    </row>
    <row r="197" spans="1:6" ht="33" customHeight="1" x14ac:dyDescent="0.25">
      <c r="A197" s="995" t="s">
        <v>1670</v>
      </c>
      <c r="B197" s="1006" t="s">
        <v>1671</v>
      </c>
      <c r="C197" s="999" t="s">
        <v>66</v>
      </c>
      <c r="D197" s="999">
        <v>43</v>
      </c>
      <c r="E197" s="1028"/>
      <c r="F197" s="456">
        <f>D197*E197</f>
        <v>0</v>
      </c>
    </row>
    <row r="198" spans="1:6" x14ac:dyDescent="0.25">
      <c r="A198" s="995"/>
      <c r="B198" s="1006"/>
      <c r="C198" s="999"/>
      <c r="D198" s="999"/>
      <c r="E198" s="1028"/>
      <c r="F198" s="456"/>
    </row>
    <row r="199" spans="1:6" x14ac:dyDescent="0.25">
      <c r="A199" s="995"/>
      <c r="B199" s="1006"/>
      <c r="C199" s="999"/>
      <c r="D199" s="999"/>
      <c r="E199" s="1028"/>
      <c r="F199" s="456"/>
    </row>
    <row r="200" spans="1:6" x14ac:dyDescent="0.25">
      <c r="A200" s="995"/>
      <c r="B200" s="996"/>
      <c r="C200" s="999"/>
      <c r="D200" s="999"/>
      <c r="E200" s="1028"/>
      <c r="F200" s="456"/>
    </row>
    <row r="201" spans="1:6" x14ac:dyDescent="0.25">
      <c r="A201" s="995"/>
      <c r="B201" s="996"/>
      <c r="C201" s="999"/>
      <c r="D201" s="999"/>
      <c r="E201" s="1028"/>
      <c r="F201" s="456"/>
    </row>
    <row r="202" spans="1:6" x14ac:dyDescent="0.25">
      <c r="A202" s="995"/>
      <c r="B202" s="996"/>
      <c r="C202" s="999"/>
      <c r="D202" s="999"/>
      <c r="E202" s="1028"/>
      <c r="F202" s="456"/>
    </row>
    <row r="203" spans="1:6" x14ac:dyDescent="0.25">
      <c r="A203" s="995"/>
      <c r="B203" s="996"/>
      <c r="C203" s="999"/>
      <c r="D203" s="999"/>
      <c r="E203" s="1028"/>
      <c r="F203" s="456"/>
    </row>
    <row r="204" spans="1:6" ht="13" thickBot="1" x14ac:dyDescent="0.3">
      <c r="A204" s="1007"/>
      <c r="B204" s="1008"/>
      <c r="C204" s="1009"/>
      <c r="D204" s="1009" t="s">
        <v>119</v>
      </c>
      <c r="E204" s="1010"/>
      <c r="F204" s="470">
        <f>SUM(F172:F203)</f>
        <v>0</v>
      </c>
    </row>
    <row r="205" spans="1:6" ht="13.5" thickBot="1" x14ac:dyDescent="0.35">
      <c r="A205" s="991" t="s">
        <v>72</v>
      </c>
      <c r="B205" s="992" t="s">
        <v>73</v>
      </c>
      <c r="C205" s="992" t="s">
        <v>74</v>
      </c>
      <c r="D205" s="992" t="s">
        <v>75</v>
      </c>
      <c r="E205" s="993" t="s">
        <v>1646</v>
      </c>
      <c r="F205" s="994" t="s">
        <v>1647</v>
      </c>
    </row>
    <row r="206" spans="1:6" x14ac:dyDescent="0.25">
      <c r="A206" s="995"/>
      <c r="B206" s="996"/>
      <c r="C206" s="999"/>
      <c r="D206" s="999"/>
      <c r="E206" s="1024"/>
      <c r="F206" s="456"/>
    </row>
    <row r="207" spans="1:6" ht="13" x14ac:dyDescent="0.25">
      <c r="A207" s="995"/>
      <c r="B207" s="998" t="s">
        <v>434</v>
      </c>
      <c r="C207" s="999"/>
      <c r="D207" s="999"/>
      <c r="E207" s="1024"/>
      <c r="F207" s="456"/>
    </row>
    <row r="208" spans="1:6" x14ac:dyDescent="0.25">
      <c r="A208" s="995"/>
      <c r="B208" s="996"/>
      <c r="C208" s="999"/>
      <c r="D208" s="999"/>
      <c r="E208" s="1024"/>
      <c r="F208" s="456"/>
    </row>
    <row r="209" spans="1:6" ht="13" x14ac:dyDescent="0.25">
      <c r="A209" s="995"/>
      <c r="B209" s="998" t="s">
        <v>194</v>
      </c>
      <c r="C209" s="999"/>
      <c r="D209" s="999"/>
      <c r="E209" s="1024"/>
      <c r="F209" s="456"/>
    </row>
    <row r="210" spans="1:6" x14ac:dyDescent="0.25">
      <c r="A210" s="995"/>
      <c r="B210" s="996"/>
      <c r="C210" s="999"/>
      <c r="D210" s="999"/>
      <c r="E210" s="1031"/>
      <c r="F210" s="456">
        <f>D210*E210</f>
        <v>0</v>
      </c>
    </row>
    <row r="211" spans="1:6" ht="112.5" x14ac:dyDescent="0.25">
      <c r="A211" s="995"/>
      <c r="B211" s="1003" t="s">
        <v>1672</v>
      </c>
      <c r="C211" s="999"/>
      <c r="D211" s="999"/>
      <c r="E211" s="1028"/>
      <c r="F211" s="456">
        <f t="shared" ref="F211:F220" si="12">D211*E211</f>
        <v>0</v>
      </c>
    </row>
    <row r="212" spans="1:6" ht="13" x14ac:dyDescent="0.3">
      <c r="A212" s="995"/>
      <c r="B212" s="1003"/>
      <c r="C212" s="999"/>
      <c r="D212" s="999"/>
      <c r="E212" s="1026"/>
      <c r="F212" s="456">
        <f t="shared" si="12"/>
        <v>0</v>
      </c>
    </row>
    <row r="213" spans="1:6" ht="25" x14ac:dyDescent="0.25">
      <c r="A213" s="995" t="s">
        <v>379</v>
      </c>
      <c r="B213" s="996" t="s">
        <v>1673</v>
      </c>
      <c r="C213" s="999" t="s">
        <v>294</v>
      </c>
      <c r="D213" s="999">
        <v>1</v>
      </c>
      <c r="E213" s="1028"/>
      <c r="F213" s="456">
        <f t="shared" si="12"/>
        <v>0</v>
      </c>
    </row>
    <row r="214" spans="1:6" ht="13" x14ac:dyDescent="0.3">
      <c r="A214" s="995"/>
      <c r="B214" s="996"/>
      <c r="C214" s="999"/>
      <c r="D214" s="999"/>
      <c r="E214" s="1026"/>
      <c r="F214" s="456">
        <f t="shared" si="12"/>
        <v>0</v>
      </c>
    </row>
    <row r="215" spans="1:6" ht="13" x14ac:dyDescent="0.25">
      <c r="A215" s="995"/>
      <c r="B215" s="998" t="s">
        <v>193</v>
      </c>
      <c r="C215" s="999"/>
      <c r="D215" s="999"/>
      <c r="E215" s="1028"/>
      <c r="F215" s="456">
        <f t="shared" si="12"/>
        <v>0</v>
      </c>
    </row>
    <row r="216" spans="1:6" ht="112.5" x14ac:dyDescent="0.25">
      <c r="A216" s="995"/>
      <c r="B216" s="1003" t="s">
        <v>1674</v>
      </c>
      <c r="C216" s="999"/>
      <c r="D216" s="999"/>
      <c r="E216" s="1028"/>
      <c r="F216" s="456">
        <f t="shared" si="12"/>
        <v>0</v>
      </c>
    </row>
    <row r="217" spans="1:6" x14ac:dyDescent="0.25">
      <c r="A217" s="995"/>
      <c r="B217" s="1003"/>
      <c r="C217" s="999"/>
      <c r="D217" s="999"/>
      <c r="E217" s="1028"/>
      <c r="F217" s="456">
        <f t="shared" si="12"/>
        <v>0</v>
      </c>
    </row>
    <row r="218" spans="1:6" ht="50" x14ac:dyDescent="0.25">
      <c r="A218" s="995" t="s">
        <v>387</v>
      </c>
      <c r="B218" s="996" t="s">
        <v>1675</v>
      </c>
      <c r="C218" s="999" t="s">
        <v>294</v>
      </c>
      <c r="D218" s="999">
        <v>5</v>
      </c>
      <c r="E218" s="1028"/>
      <c r="F218" s="456">
        <f t="shared" si="12"/>
        <v>0</v>
      </c>
    </row>
    <row r="219" spans="1:6" x14ac:dyDescent="0.25">
      <c r="A219" s="995"/>
      <c r="B219" s="996"/>
      <c r="C219" s="999"/>
      <c r="D219" s="999"/>
      <c r="E219" s="1028"/>
      <c r="F219" s="456">
        <f t="shared" si="12"/>
        <v>0</v>
      </c>
    </row>
    <row r="220" spans="1:6" ht="50" x14ac:dyDescent="0.25">
      <c r="A220" s="995" t="s">
        <v>445</v>
      </c>
      <c r="B220" s="1006" t="s">
        <v>1676</v>
      </c>
      <c r="C220" s="999" t="s">
        <v>294</v>
      </c>
      <c r="D220" s="999">
        <v>1</v>
      </c>
      <c r="E220" s="1028"/>
      <c r="F220" s="456">
        <f t="shared" si="12"/>
        <v>0</v>
      </c>
    </row>
    <row r="221" spans="1:6" x14ac:dyDescent="0.25">
      <c r="A221" s="1021"/>
      <c r="B221" s="1032"/>
      <c r="C221" s="999"/>
      <c r="D221" s="999"/>
      <c r="E221" s="1028"/>
      <c r="F221" s="456">
        <f>D221*E221</f>
        <v>0</v>
      </c>
    </row>
    <row r="222" spans="1:6" ht="50" x14ac:dyDescent="0.25">
      <c r="A222" s="995" t="s">
        <v>447</v>
      </c>
      <c r="B222" s="1006" t="s">
        <v>1677</v>
      </c>
      <c r="C222" s="999" t="s">
        <v>294</v>
      </c>
      <c r="D222" s="999">
        <v>1</v>
      </c>
      <c r="E222" s="1028"/>
      <c r="F222" s="456">
        <f>D222*E222</f>
        <v>0</v>
      </c>
    </row>
    <row r="223" spans="1:6" x14ac:dyDescent="0.25">
      <c r="A223" s="995"/>
      <c r="B223" s="1006"/>
      <c r="C223" s="999"/>
      <c r="D223" s="999"/>
      <c r="E223" s="1028"/>
      <c r="F223" s="456"/>
    </row>
    <row r="224" spans="1:6" x14ac:dyDescent="0.25">
      <c r="A224" s="995"/>
      <c r="B224" s="1006"/>
      <c r="C224" s="999"/>
      <c r="D224" s="999"/>
      <c r="E224" s="1028"/>
      <c r="F224" s="456"/>
    </row>
    <row r="225" spans="1:6" x14ac:dyDescent="0.25">
      <c r="A225" s="995"/>
      <c r="B225" s="1006"/>
      <c r="C225" s="999"/>
      <c r="D225" s="999"/>
      <c r="E225" s="1028"/>
      <c r="F225" s="456"/>
    </row>
    <row r="226" spans="1:6" x14ac:dyDescent="0.25">
      <c r="A226" s="995"/>
      <c r="B226" s="1006"/>
      <c r="C226" s="999"/>
      <c r="D226" s="999"/>
      <c r="E226" s="1028"/>
      <c r="F226" s="456"/>
    </row>
    <row r="227" spans="1:6" x14ac:dyDescent="0.25">
      <c r="A227" s="995"/>
      <c r="B227" s="1006"/>
      <c r="C227" s="999"/>
      <c r="D227" s="999"/>
      <c r="E227" s="1028"/>
      <c r="F227" s="456"/>
    </row>
    <row r="228" spans="1:6" x14ac:dyDescent="0.25">
      <c r="A228" s="1021"/>
      <c r="B228" s="996"/>
      <c r="C228" s="999"/>
      <c r="D228" s="999"/>
      <c r="E228" s="1028"/>
      <c r="F228" s="456"/>
    </row>
    <row r="229" spans="1:6" x14ac:dyDescent="0.25">
      <c r="A229" s="1021"/>
      <c r="B229" s="1016"/>
      <c r="C229" s="999"/>
      <c r="D229" s="999"/>
      <c r="E229" s="1028"/>
      <c r="F229" s="456">
        <f>D229*E229</f>
        <v>0</v>
      </c>
    </row>
    <row r="230" spans="1:6" ht="13" thickBot="1" x14ac:dyDescent="0.3">
      <c r="A230" s="1007"/>
      <c r="B230" s="1008"/>
      <c r="C230" s="1009"/>
      <c r="D230" s="1009" t="s">
        <v>119</v>
      </c>
      <c r="E230" s="1010"/>
      <c r="F230" s="470">
        <f>SUM(F207:F229)</f>
        <v>0</v>
      </c>
    </row>
    <row r="231" spans="1:6" ht="13.5" thickBot="1" x14ac:dyDescent="0.35">
      <c r="A231" s="991" t="s">
        <v>72</v>
      </c>
      <c r="B231" s="992" t="s">
        <v>73</v>
      </c>
      <c r="C231" s="992" t="s">
        <v>74</v>
      </c>
      <c r="D231" s="992" t="s">
        <v>75</v>
      </c>
      <c r="E231" s="993" t="s">
        <v>1646</v>
      </c>
      <c r="F231" s="994" t="s">
        <v>1647</v>
      </c>
    </row>
    <row r="232" spans="1:6" x14ac:dyDescent="0.25">
      <c r="A232" s="995"/>
      <c r="B232" s="996"/>
      <c r="C232" s="999"/>
      <c r="D232" s="999"/>
      <c r="E232" s="1024"/>
      <c r="F232" s="456"/>
    </row>
    <row r="233" spans="1:6" ht="13" x14ac:dyDescent="0.25">
      <c r="A233" s="995"/>
      <c r="B233" s="998" t="s">
        <v>171</v>
      </c>
      <c r="C233" s="999"/>
      <c r="D233" s="999"/>
      <c r="E233" s="1028"/>
      <c r="F233" s="456">
        <f>D233*E233</f>
        <v>0</v>
      </c>
    </row>
    <row r="234" spans="1:6" x14ac:dyDescent="0.25">
      <c r="A234" s="995"/>
      <c r="B234" s="1033"/>
      <c r="C234" s="999"/>
      <c r="D234" s="999"/>
      <c r="E234" s="1028"/>
      <c r="F234" s="456"/>
    </row>
    <row r="235" spans="1:6" ht="13" x14ac:dyDescent="0.25">
      <c r="A235" s="995"/>
      <c r="B235" s="998" t="s">
        <v>393</v>
      </c>
      <c r="C235" s="999"/>
      <c r="D235" s="999"/>
      <c r="E235" s="1024"/>
      <c r="F235" s="456"/>
    </row>
    <row r="236" spans="1:6" ht="13" x14ac:dyDescent="0.25">
      <c r="A236" s="995"/>
      <c r="B236" s="998"/>
      <c r="C236" s="999"/>
      <c r="D236" s="999"/>
      <c r="E236" s="1024"/>
      <c r="F236" s="456"/>
    </row>
    <row r="237" spans="1:6" ht="25" x14ac:dyDescent="0.25">
      <c r="A237" s="995"/>
      <c r="B237" s="1003" t="s">
        <v>394</v>
      </c>
      <c r="C237" s="999"/>
      <c r="D237" s="999"/>
      <c r="E237" s="1024"/>
      <c r="F237" s="456"/>
    </row>
    <row r="238" spans="1:6" x14ac:dyDescent="0.25">
      <c r="A238" s="995"/>
      <c r="B238" s="1003"/>
      <c r="C238" s="999"/>
      <c r="D238" s="999"/>
      <c r="E238" s="1024"/>
      <c r="F238" s="456"/>
    </row>
    <row r="239" spans="1:6" ht="87.5" x14ac:dyDescent="0.25">
      <c r="A239" s="995" t="s">
        <v>1134</v>
      </c>
      <c r="B239" s="1034" t="s">
        <v>397</v>
      </c>
      <c r="C239" s="999" t="s">
        <v>294</v>
      </c>
      <c r="D239" s="999">
        <v>2</v>
      </c>
      <c r="E239" s="1028"/>
      <c r="F239" s="456">
        <f t="shared" ref="F239:F240" si="13">D239*E239</f>
        <v>0</v>
      </c>
    </row>
    <row r="240" spans="1:6" x14ac:dyDescent="0.25">
      <c r="A240" s="995"/>
      <c r="B240" s="996"/>
      <c r="C240" s="999"/>
      <c r="D240" s="999"/>
      <c r="E240" s="1028"/>
      <c r="F240" s="456">
        <f t="shared" si="13"/>
        <v>0</v>
      </c>
    </row>
    <row r="241" spans="1:6" ht="72" customHeight="1" x14ac:dyDescent="0.25">
      <c r="A241" s="995" t="s">
        <v>1135</v>
      </c>
      <c r="B241" s="1006" t="s">
        <v>1678</v>
      </c>
      <c r="C241" s="999" t="s">
        <v>67</v>
      </c>
      <c r="D241" s="999">
        <v>1</v>
      </c>
      <c r="E241" s="1028"/>
      <c r="F241" s="456">
        <f>D241*E241</f>
        <v>0</v>
      </c>
    </row>
    <row r="242" spans="1:6" x14ac:dyDescent="0.25">
      <c r="A242" s="995"/>
      <c r="B242" s="996"/>
      <c r="C242" s="999"/>
      <c r="D242" s="999"/>
      <c r="E242" s="1028"/>
      <c r="F242" s="456"/>
    </row>
    <row r="243" spans="1:6" ht="25" x14ac:dyDescent="0.25">
      <c r="A243" s="995" t="s">
        <v>1136</v>
      </c>
      <c r="B243" s="1006" t="s">
        <v>1679</v>
      </c>
      <c r="C243" s="999" t="s">
        <v>66</v>
      </c>
      <c r="D243" s="999">
        <v>11</v>
      </c>
      <c r="E243" s="1028"/>
      <c r="F243" s="456">
        <f>D243*E243</f>
        <v>0</v>
      </c>
    </row>
    <row r="244" spans="1:6" x14ac:dyDescent="0.25">
      <c r="A244" s="995"/>
      <c r="B244" s="1006"/>
      <c r="C244" s="999"/>
      <c r="D244" s="999"/>
      <c r="E244" s="1028"/>
      <c r="F244" s="456"/>
    </row>
    <row r="245" spans="1:6" ht="13" x14ac:dyDescent="0.25">
      <c r="A245" s="995"/>
      <c r="B245" s="998" t="s">
        <v>1680</v>
      </c>
      <c r="C245" s="999"/>
      <c r="D245" s="999"/>
      <c r="E245" s="1028"/>
      <c r="F245" s="456"/>
    </row>
    <row r="246" spans="1:6" x14ac:dyDescent="0.25">
      <c r="A246" s="995"/>
      <c r="B246" s="996"/>
      <c r="C246" s="999"/>
      <c r="D246" s="999"/>
      <c r="E246" s="1028"/>
      <c r="F246" s="456">
        <f>D246*E246</f>
        <v>0</v>
      </c>
    </row>
    <row r="247" spans="1:6" ht="100" x14ac:dyDescent="0.25">
      <c r="A247" s="995" t="s">
        <v>1143</v>
      </c>
      <c r="B247" s="996" t="s">
        <v>1681</v>
      </c>
      <c r="C247" s="999" t="s">
        <v>1682</v>
      </c>
      <c r="D247" s="999">
        <v>1</v>
      </c>
      <c r="E247" s="1024"/>
      <c r="F247" s="456">
        <f>D247*E247</f>
        <v>0</v>
      </c>
    </row>
    <row r="248" spans="1:6" x14ac:dyDescent="0.25">
      <c r="A248" s="995"/>
      <c r="B248" s="996"/>
      <c r="C248" s="999"/>
      <c r="D248" s="999"/>
      <c r="E248" s="1024"/>
      <c r="F248" s="456"/>
    </row>
    <row r="249" spans="1:6" ht="25" x14ac:dyDescent="0.25">
      <c r="A249" s="995" t="s">
        <v>1154</v>
      </c>
      <c r="B249" s="996" t="s">
        <v>1683</v>
      </c>
      <c r="C249" s="999" t="s">
        <v>1115</v>
      </c>
      <c r="D249" s="999">
        <v>1</v>
      </c>
      <c r="E249" s="1024"/>
      <c r="F249" s="456">
        <f>D249*E249</f>
        <v>0</v>
      </c>
    </row>
    <row r="250" spans="1:6" x14ac:dyDescent="0.25">
      <c r="A250" s="995"/>
      <c r="B250" s="1006"/>
      <c r="C250" s="999"/>
      <c r="D250" s="999"/>
      <c r="E250" s="1028"/>
      <c r="F250" s="456"/>
    </row>
    <row r="251" spans="1:6" ht="13" x14ac:dyDescent="0.25">
      <c r="A251" s="995"/>
      <c r="B251" s="998" t="s">
        <v>398</v>
      </c>
      <c r="C251" s="999"/>
      <c r="D251" s="999"/>
      <c r="E251" s="1028"/>
      <c r="F251" s="456"/>
    </row>
    <row r="252" spans="1:6" x14ac:dyDescent="0.25">
      <c r="A252" s="995"/>
      <c r="B252" s="996"/>
      <c r="C252" s="999"/>
      <c r="D252" s="999"/>
      <c r="E252" s="1028"/>
      <c r="F252" s="456">
        <f>D252*E252</f>
        <v>0</v>
      </c>
    </row>
    <row r="253" spans="1:6" ht="25" x14ac:dyDescent="0.25">
      <c r="A253" s="995"/>
      <c r="B253" s="1004" t="s">
        <v>399</v>
      </c>
      <c r="C253" s="999"/>
      <c r="D253" s="999"/>
      <c r="E253" s="1028"/>
      <c r="F253" s="456">
        <f t="shared" ref="F253:F258" si="14">D253*E253</f>
        <v>0</v>
      </c>
    </row>
    <row r="254" spans="1:6" x14ac:dyDescent="0.25">
      <c r="A254" s="995"/>
      <c r="B254" s="1004"/>
      <c r="C254" s="999"/>
      <c r="D254" s="999"/>
      <c r="E254" s="1024"/>
      <c r="F254" s="456">
        <f t="shared" si="14"/>
        <v>0</v>
      </c>
    </row>
    <row r="255" spans="1:6" x14ac:dyDescent="0.25">
      <c r="A255" s="995" t="s">
        <v>1163</v>
      </c>
      <c r="B255" s="996" t="s">
        <v>400</v>
      </c>
      <c r="C255" s="999" t="s">
        <v>79</v>
      </c>
      <c r="D255" s="999">
        <v>56</v>
      </c>
      <c r="E255" s="1024"/>
      <c r="F255" s="456">
        <f t="shared" si="14"/>
        <v>0</v>
      </c>
    </row>
    <row r="256" spans="1:6" x14ac:dyDescent="0.25">
      <c r="A256" s="995"/>
      <c r="B256" s="996"/>
      <c r="C256" s="999"/>
      <c r="D256" s="999"/>
      <c r="E256" s="1024"/>
      <c r="F256" s="456">
        <f t="shared" si="14"/>
        <v>0</v>
      </c>
    </row>
    <row r="257" spans="1:6" x14ac:dyDescent="0.25">
      <c r="A257" s="995" t="s">
        <v>1164</v>
      </c>
      <c r="B257" s="996" t="s">
        <v>401</v>
      </c>
      <c r="C257" s="999" t="s">
        <v>79</v>
      </c>
      <c r="D257" s="999">
        <v>40</v>
      </c>
      <c r="E257" s="1024"/>
      <c r="F257" s="456">
        <f t="shared" si="14"/>
        <v>0</v>
      </c>
    </row>
    <row r="258" spans="1:6" x14ac:dyDescent="0.25">
      <c r="A258" s="995"/>
      <c r="B258" s="996"/>
      <c r="C258" s="999"/>
      <c r="D258" s="999"/>
      <c r="E258" s="1031"/>
      <c r="F258" s="456">
        <f t="shared" si="14"/>
        <v>0</v>
      </c>
    </row>
    <row r="259" spans="1:6" x14ac:dyDescent="0.25">
      <c r="A259" s="995"/>
      <c r="B259" s="996"/>
      <c r="C259" s="999"/>
      <c r="D259" s="999"/>
      <c r="E259" s="1028"/>
      <c r="F259" s="456"/>
    </row>
    <row r="260" spans="1:6" ht="13" x14ac:dyDescent="0.3">
      <c r="A260" s="995"/>
      <c r="B260" s="996"/>
      <c r="C260" s="999"/>
      <c r="D260" s="999"/>
      <c r="E260" s="1026"/>
      <c r="F260" s="456"/>
    </row>
    <row r="261" spans="1:6" x14ac:dyDescent="0.25">
      <c r="A261" s="995"/>
      <c r="B261" s="996"/>
      <c r="C261" s="999"/>
      <c r="D261" s="999"/>
      <c r="E261" s="1031"/>
      <c r="F261" s="456"/>
    </row>
    <row r="262" spans="1:6" x14ac:dyDescent="0.25">
      <c r="A262" s="995"/>
      <c r="B262" s="996"/>
      <c r="C262" s="999"/>
      <c r="D262" s="999"/>
      <c r="E262" s="1031"/>
      <c r="F262" s="456"/>
    </row>
    <row r="263" spans="1:6" x14ac:dyDescent="0.25">
      <c r="A263" s="995"/>
      <c r="B263" s="996"/>
      <c r="C263" s="999"/>
      <c r="D263" s="999"/>
      <c r="E263" s="1031"/>
      <c r="F263" s="456"/>
    </row>
    <row r="264" spans="1:6" x14ac:dyDescent="0.25">
      <c r="A264" s="995"/>
      <c r="B264" s="996"/>
      <c r="C264" s="999"/>
      <c r="D264" s="999"/>
      <c r="E264" s="1031"/>
      <c r="F264" s="456"/>
    </row>
    <row r="265" spans="1:6" x14ac:dyDescent="0.25">
      <c r="A265" s="995"/>
      <c r="B265" s="996"/>
      <c r="C265" s="999"/>
      <c r="D265" s="999"/>
      <c r="E265" s="1031"/>
      <c r="F265" s="456"/>
    </row>
    <row r="266" spans="1:6" ht="13" x14ac:dyDescent="0.3">
      <c r="A266" s="1011"/>
      <c r="B266" s="998"/>
      <c r="C266" s="1012"/>
      <c r="D266" s="1012"/>
      <c r="E266" s="1028"/>
      <c r="F266" s="456"/>
    </row>
    <row r="267" spans="1:6" ht="13" thickBot="1" x14ac:dyDescent="0.3">
      <c r="A267" s="1007"/>
      <c r="B267" s="1008"/>
      <c r="C267" s="1009"/>
      <c r="D267" s="1009" t="s">
        <v>119</v>
      </c>
      <c r="E267" s="1010"/>
      <c r="F267" s="470">
        <f>SUM(F233:F266)</f>
        <v>0</v>
      </c>
    </row>
    <row r="268" spans="1:6" ht="13.5" thickBot="1" x14ac:dyDescent="0.35">
      <c r="A268" s="991" t="s">
        <v>72</v>
      </c>
      <c r="B268" s="992" t="s">
        <v>73</v>
      </c>
      <c r="C268" s="992" t="s">
        <v>74</v>
      </c>
      <c r="D268" s="992" t="s">
        <v>75</v>
      </c>
      <c r="E268" s="993" t="s">
        <v>1646</v>
      </c>
      <c r="F268" s="994" t="s">
        <v>1647</v>
      </c>
    </row>
    <row r="269" spans="1:6" x14ac:dyDescent="0.25">
      <c r="A269" s="995"/>
      <c r="B269" s="996"/>
      <c r="C269" s="996"/>
      <c r="D269" s="996"/>
      <c r="E269" s="997"/>
      <c r="F269" s="456"/>
    </row>
    <row r="270" spans="1:6" ht="13" x14ac:dyDescent="0.25">
      <c r="A270" s="995"/>
      <c r="B270" s="1015" t="s">
        <v>88</v>
      </c>
      <c r="C270" s="996"/>
      <c r="D270" s="996"/>
      <c r="E270" s="997"/>
      <c r="F270" s="456"/>
    </row>
    <row r="271" spans="1:6" x14ac:dyDescent="0.25">
      <c r="A271" s="995"/>
      <c r="B271" s="996"/>
      <c r="C271" s="996"/>
      <c r="D271" s="996"/>
      <c r="E271" s="997"/>
      <c r="F271" s="456"/>
    </row>
    <row r="272" spans="1:6" x14ac:dyDescent="0.25">
      <c r="A272" s="995"/>
      <c r="B272" s="996" t="s">
        <v>789</v>
      </c>
      <c r="C272" s="996"/>
      <c r="D272" s="996"/>
      <c r="E272" s="997"/>
      <c r="F272" s="456">
        <f>F46</f>
        <v>0</v>
      </c>
    </row>
    <row r="273" spans="1:6" x14ac:dyDescent="0.25">
      <c r="A273" s="995"/>
      <c r="B273" s="996"/>
      <c r="C273" s="996"/>
      <c r="D273" s="996"/>
      <c r="E273" s="997"/>
      <c r="F273" s="456"/>
    </row>
    <row r="274" spans="1:6" x14ac:dyDescent="0.25">
      <c r="A274" s="995"/>
      <c r="B274" s="996" t="s">
        <v>790</v>
      </c>
      <c r="C274" s="996"/>
      <c r="D274" s="996"/>
      <c r="E274" s="997"/>
      <c r="F274" s="456">
        <f>F86</f>
        <v>0</v>
      </c>
    </row>
    <row r="275" spans="1:6" ht="13" x14ac:dyDescent="0.25">
      <c r="A275" s="995"/>
      <c r="B275" s="998"/>
      <c r="C275" s="996"/>
      <c r="D275" s="996"/>
      <c r="E275" s="997"/>
      <c r="F275" s="456"/>
    </row>
    <row r="276" spans="1:6" x14ac:dyDescent="0.25">
      <c r="A276" s="995"/>
      <c r="B276" s="996" t="s">
        <v>791</v>
      </c>
      <c r="C276" s="996"/>
      <c r="D276" s="996"/>
      <c r="E276" s="997"/>
      <c r="F276" s="456">
        <f>F131</f>
        <v>0</v>
      </c>
    </row>
    <row r="277" spans="1:6" x14ac:dyDescent="0.25">
      <c r="A277" s="995"/>
      <c r="B277" s="1003"/>
      <c r="C277" s="996"/>
      <c r="D277" s="996"/>
      <c r="E277" s="997"/>
      <c r="F277" s="456"/>
    </row>
    <row r="278" spans="1:6" x14ac:dyDescent="0.25">
      <c r="A278" s="995"/>
      <c r="B278" s="996" t="s">
        <v>792</v>
      </c>
      <c r="C278" s="996"/>
      <c r="D278" s="996"/>
      <c r="E278" s="997"/>
      <c r="F278" s="456">
        <f>F170</f>
        <v>0</v>
      </c>
    </row>
    <row r="279" spans="1:6" x14ac:dyDescent="0.25">
      <c r="A279" s="995"/>
      <c r="B279" s="996"/>
      <c r="C279" s="996"/>
      <c r="D279" s="996"/>
      <c r="E279" s="997"/>
      <c r="F279" s="456"/>
    </row>
    <row r="280" spans="1:6" x14ac:dyDescent="0.25">
      <c r="A280" s="995"/>
      <c r="B280" s="996" t="s">
        <v>793</v>
      </c>
      <c r="C280" s="996"/>
      <c r="D280" s="996"/>
      <c r="E280" s="997"/>
      <c r="F280" s="456">
        <f>F204</f>
        <v>0</v>
      </c>
    </row>
    <row r="281" spans="1:6" x14ac:dyDescent="0.25">
      <c r="A281" s="995"/>
      <c r="B281" s="1003"/>
      <c r="C281" s="996"/>
      <c r="D281" s="996"/>
      <c r="E281" s="997"/>
      <c r="F281" s="456"/>
    </row>
    <row r="282" spans="1:6" x14ac:dyDescent="0.25">
      <c r="A282" s="995"/>
      <c r="B282" s="996" t="s">
        <v>794</v>
      </c>
      <c r="C282" s="996"/>
      <c r="D282" s="996"/>
      <c r="E282" s="997"/>
      <c r="F282" s="456">
        <f>F230</f>
        <v>0</v>
      </c>
    </row>
    <row r="283" spans="1:6" x14ac:dyDescent="0.25">
      <c r="A283" s="995"/>
      <c r="B283" s="996"/>
      <c r="C283" s="996"/>
      <c r="D283" s="473"/>
      <c r="E283" s="997"/>
      <c r="F283" s="456"/>
    </row>
    <row r="284" spans="1:6" x14ac:dyDescent="0.25">
      <c r="A284" s="995"/>
      <c r="B284" s="996" t="s">
        <v>1174</v>
      </c>
      <c r="C284" s="996"/>
      <c r="D284" s="996"/>
      <c r="E284" s="997"/>
      <c r="F284" s="456">
        <f>F267</f>
        <v>0</v>
      </c>
    </row>
    <row r="285" spans="1:6" ht="13" x14ac:dyDescent="0.25">
      <c r="A285" s="995"/>
      <c r="B285" s="998"/>
      <c r="C285" s="996"/>
      <c r="D285" s="996"/>
      <c r="E285" s="997"/>
      <c r="F285" s="456"/>
    </row>
    <row r="286" spans="1:6" x14ac:dyDescent="0.25">
      <c r="A286" s="995"/>
      <c r="B286" s="996"/>
      <c r="C286" s="996"/>
      <c r="D286" s="996"/>
      <c r="E286" s="997"/>
      <c r="F286" s="456"/>
    </row>
    <row r="287" spans="1:6" customFormat="1" x14ac:dyDescent="0.25">
      <c r="A287" s="1066"/>
      <c r="B287" s="1067" t="s">
        <v>1763</v>
      </c>
      <c r="C287" s="1068"/>
      <c r="D287" s="1068"/>
      <c r="E287" s="1069"/>
      <c r="F287" s="1070">
        <f>SUM(F270:F286)</f>
        <v>0</v>
      </c>
    </row>
    <row r="288" spans="1:6" customFormat="1" ht="13" thickBot="1" x14ac:dyDescent="0.3">
      <c r="A288" s="453"/>
      <c r="B288" s="454"/>
      <c r="C288" s="458"/>
      <c r="D288" s="458"/>
      <c r="E288" s="479"/>
      <c r="F288" s="478"/>
    </row>
    <row r="289" spans="1:6" customFormat="1" ht="13" thickBot="1" x14ac:dyDescent="0.3">
      <c r="A289" s="1071"/>
      <c r="B289" s="1072" t="s">
        <v>1764</v>
      </c>
      <c r="C289" s="1073"/>
      <c r="D289" s="1073"/>
      <c r="E289" s="1074"/>
      <c r="F289" s="1075">
        <f>5*F287</f>
        <v>0</v>
      </c>
    </row>
    <row r="290" spans="1:6" x14ac:dyDescent="0.25">
      <c r="A290" s="995"/>
      <c r="B290" s="996"/>
      <c r="C290" s="996"/>
      <c r="D290" s="996"/>
      <c r="E290" s="997"/>
      <c r="F290" s="456"/>
    </row>
    <row r="291" spans="1:6" ht="13" x14ac:dyDescent="0.25">
      <c r="A291" s="995"/>
      <c r="B291" s="1015"/>
      <c r="C291" s="996"/>
      <c r="D291" s="996"/>
      <c r="E291" s="997"/>
      <c r="F291" s="456"/>
    </row>
    <row r="292" spans="1:6" x14ac:dyDescent="0.25">
      <c r="A292" s="995"/>
      <c r="B292" s="1016"/>
      <c r="C292" s="996"/>
      <c r="D292" s="996"/>
      <c r="E292" s="997"/>
      <c r="F292" s="456"/>
    </row>
    <row r="293" spans="1:6" ht="13" x14ac:dyDescent="0.25">
      <c r="A293" s="995"/>
      <c r="B293" s="1015"/>
      <c r="C293" s="996"/>
      <c r="D293" s="996"/>
      <c r="E293" s="997"/>
      <c r="F293" s="456"/>
    </row>
    <row r="294" spans="1:6" x14ac:dyDescent="0.25">
      <c r="A294" s="995"/>
      <c r="B294" s="1016"/>
      <c r="C294" s="996"/>
      <c r="D294" s="996"/>
      <c r="E294" s="997"/>
      <c r="F294" s="456"/>
    </row>
    <row r="295" spans="1:6" ht="13" x14ac:dyDescent="0.25">
      <c r="A295" s="995"/>
      <c r="B295" s="1015"/>
      <c r="C295" s="996"/>
      <c r="D295" s="996"/>
      <c r="E295" s="997"/>
      <c r="F295" s="456"/>
    </row>
    <row r="296" spans="1:6" ht="13" x14ac:dyDescent="0.25">
      <c r="A296" s="995"/>
      <c r="B296" s="1015"/>
      <c r="C296" s="996"/>
      <c r="D296" s="996"/>
      <c r="E296" s="997"/>
      <c r="F296" s="456"/>
    </row>
    <row r="297" spans="1:6" ht="13" x14ac:dyDescent="0.25">
      <c r="A297" s="995"/>
      <c r="B297" s="1015"/>
      <c r="C297" s="996"/>
      <c r="D297" s="996"/>
      <c r="E297" s="997"/>
      <c r="F297" s="456"/>
    </row>
    <row r="298" spans="1:6" x14ac:dyDescent="0.25">
      <c r="A298" s="995"/>
      <c r="B298" s="1003"/>
      <c r="C298" s="996"/>
      <c r="D298" s="996"/>
      <c r="E298" s="997"/>
      <c r="F298" s="456"/>
    </row>
    <row r="299" spans="1:6" x14ac:dyDescent="0.25">
      <c r="A299" s="995"/>
      <c r="B299" s="1016"/>
      <c r="C299" s="996"/>
      <c r="D299" s="996"/>
      <c r="E299" s="997"/>
      <c r="F299" s="456"/>
    </row>
    <row r="300" spans="1:6" x14ac:dyDescent="0.25">
      <c r="A300" s="995"/>
      <c r="B300" s="1016"/>
      <c r="C300" s="996"/>
      <c r="D300" s="996"/>
      <c r="E300" s="997"/>
      <c r="F300" s="456"/>
    </row>
    <row r="301" spans="1:6" x14ac:dyDescent="0.25">
      <c r="A301" s="995"/>
      <c r="B301" s="1016"/>
      <c r="C301" s="996"/>
      <c r="D301" s="996"/>
      <c r="E301" s="997"/>
      <c r="F301" s="456"/>
    </row>
    <row r="302" spans="1:6" x14ac:dyDescent="0.25">
      <c r="A302" s="995"/>
      <c r="B302" s="1016"/>
      <c r="C302" s="996"/>
      <c r="D302" s="996"/>
      <c r="E302" s="997"/>
      <c r="F302" s="456"/>
    </row>
    <row r="303" spans="1:6" x14ac:dyDescent="0.25">
      <c r="A303" s="995"/>
      <c r="B303" s="1016"/>
      <c r="C303" s="996"/>
      <c r="D303" s="996"/>
      <c r="E303" s="997"/>
      <c r="F303" s="456"/>
    </row>
    <row r="304" spans="1:6" x14ac:dyDescent="0.25">
      <c r="A304" s="995"/>
      <c r="B304" s="1016"/>
      <c r="C304" s="996"/>
      <c r="D304" s="996"/>
      <c r="E304" s="997"/>
      <c r="F304" s="456"/>
    </row>
    <row r="305" spans="1:6" x14ac:dyDescent="0.25">
      <c r="A305" s="995"/>
      <c r="B305" s="1016"/>
      <c r="C305" s="996"/>
      <c r="D305" s="996"/>
      <c r="E305" s="997"/>
      <c r="F305" s="456"/>
    </row>
    <row r="306" spans="1:6" x14ac:dyDescent="0.25">
      <c r="A306" s="995"/>
      <c r="B306" s="1016"/>
      <c r="C306" s="996"/>
      <c r="D306" s="996"/>
      <c r="E306" s="997"/>
      <c r="F306" s="456"/>
    </row>
    <row r="307" spans="1:6" x14ac:dyDescent="0.25">
      <c r="A307" s="995"/>
      <c r="B307" s="1016"/>
      <c r="C307" s="996"/>
      <c r="D307" s="996"/>
      <c r="E307" s="997"/>
      <c r="F307" s="456"/>
    </row>
    <row r="308" spans="1:6" x14ac:dyDescent="0.25">
      <c r="A308" s="995"/>
      <c r="B308" s="1016"/>
      <c r="C308" s="996"/>
      <c r="D308" s="996"/>
      <c r="E308" s="997"/>
      <c r="F308" s="456"/>
    </row>
    <row r="309" spans="1:6" x14ac:dyDescent="0.25">
      <c r="A309" s="995"/>
      <c r="B309" s="1016"/>
      <c r="C309" s="996"/>
      <c r="D309" s="996"/>
      <c r="E309" s="997"/>
      <c r="F309" s="456"/>
    </row>
    <row r="310" spans="1:6" x14ac:dyDescent="0.25">
      <c r="A310" s="995"/>
      <c r="B310" s="1016"/>
      <c r="C310" s="996"/>
      <c r="D310" s="996"/>
      <c r="E310" s="997"/>
      <c r="F310" s="456"/>
    </row>
    <row r="311" spans="1:6" x14ac:dyDescent="0.25">
      <c r="A311" s="995"/>
      <c r="B311" s="1016"/>
      <c r="C311" s="996"/>
      <c r="D311" s="996"/>
      <c r="E311" s="997"/>
      <c r="F311" s="456"/>
    </row>
    <row r="312" spans="1:6" x14ac:dyDescent="0.25">
      <c r="A312" s="995"/>
      <c r="B312" s="1016"/>
      <c r="C312" s="996"/>
      <c r="D312" s="996"/>
      <c r="E312" s="997"/>
      <c r="F312" s="456"/>
    </row>
    <row r="313" spans="1:6" x14ac:dyDescent="0.25">
      <c r="A313" s="995"/>
      <c r="B313" s="1016"/>
      <c r="C313" s="996"/>
      <c r="D313" s="996"/>
      <c r="E313" s="997"/>
      <c r="F313" s="456"/>
    </row>
    <row r="314" spans="1:6" x14ac:dyDescent="0.25">
      <c r="A314" s="995"/>
      <c r="B314" s="1016"/>
      <c r="C314" s="996"/>
      <c r="D314" s="996"/>
      <c r="E314" s="997"/>
      <c r="F314" s="456"/>
    </row>
    <row r="315" spans="1:6" x14ac:dyDescent="0.25">
      <c r="A315" s="995"/>
      <c r="B315" s="1016"/>
      <c r="C315" s="996"/>
      <c r="D315" s="996"/>
      <c r="E315" s="997"/>
      <c r="F315" s="456"/>
    </row>
    <row r="316" spans="1:6" x14ac:dyDescent="0.25">
      <c r="A316" s="995"/>
      <c r="B316" s="1016"/>
      <c r="C316" s="996"/>
      <c r="D316" s="996"/>
      <c r="E316" s="997"/>
      <c r="F316" s="456"/>
    </row>
    <row r="317" spans="1:6" x14ac:dyDescent="0.25">
      <c r="A317" s="995"/>
      <c r="B317" s="1016"/>
      <c r="C317" s="996"/>
      <c r="D317" s="996"/>
      <c r="E317" s="997"/>
      <c r="F317" s="456"/>
    </row>
    <row r="318" spans="1:6" x14ac:dyDescent="0.25">
      <c r="A318" s="995"/>
      <c r="B318" s="1016"/>
      <c r="C318" s="996"/>
      <c r="D318" s="996"/>
      <c r="E318" s="997"/>
      <c r="F318" s="456"/>
    </row>
    <row r="319" spans="1:6" x14ac:dyDescent="0.25">
      <c r="A319" s="995"/>
      <c r="B319" s="1016"/>
      <c r="C319" s="996"/>
      <c r="D319" s="996"/>
      <c r="E319" s="997"/>
      <c r="F319" s="456"/>
    </row>
    <row r="320" spans="1:6" x14ac:dyDescent="0.25">
      <c r="A320" s="995"/>
      <c r="B320" s="1003"/>
      <c r="C320" s="996"/>
      <c r="D320" s="996"/>
      <c r="E320" s="997"/>
      <c r="F320" s="456"/>
    </row>
    <row r="321" spans="1:6" x14ac:dyDescent="0.25">
      <c r="A321" s="995"/>
      <c r="B321" s="1016"/>
      <c r="C321" s="996"/>
      <c r="D321" s="996"/>
      <c r="E321" s="997"/>
      <c r="F321" s="456"/>
    </row>
    <row r="322" spans="1:6" x14ac:dyDescent="0.25">
      <c r="A322" s="995"/>
      <c r="B322" s="1016"/>
      <c r="C322" s="996"/>
      <c r="D322" s="996"/>
      <c r="E322" s="997"/>
      <c r="F322" s="456"/>
    </row>
    <row r="323" spans="1:6" x14ac:dyDescent="0.25">
      <c r="A323" s="995"/>
      <c r="B323" s="1016"/>
      <c r="C323" s="996"/>
      <c r="D323" s="996"/>
      <c r="E323" s="997"/>
      <c r="F323" s="456"/>
    </row>
    <row r="324" spans="1:6" x14ac:dyDescent="0.25">
      <c r="A324" s="1035"/>
      <c r="B324" s="1036"/>
      <c r="C324" s="1037"/>
      <c r="D324" s="1037"/>
      <c r="E324" s="1038"/>
      <c r="F324" s="512"/>
    </row>
    <row r="325" spans="1:6" ht="13" thickBot="1" x14ac:dyDescent="0.3">
      <c r="A325" s="1007"/>
      <c r="B325" s="1008"/>
      <c r="C325" s="1009"/>
      <c r="D325" s="1009" t="s">
        <v>89</v>
      </c>
      <c r="E325" s="1010"/>
      <c r="F325" s="470">
        <f>F289</f>
        <v>0</v>
      </c>
    </row>
    <row r="326" spans="1:6" x14ac:dyDescent="0.25">
      <c r="E326" s="1040"/>
      <c r="F326" s="33"/>
    </row>
    <row r="327" spans="1:6" x14ac:dyDescent="0.25">
      <c r="E327" s="1040"/>
      <c r="F327" s="33"/>
    </row>
    <row r="328" spans="1:6" x14ac:dyDescent="0.25">
      <c r="E328" s="1040"/>
      <c r="F328" s="33"/>
    </row>
    <row r="329" spans="1:6" x14ac:dyDescent="0.25">
      <c r="E329" s="1040"/>
      <c r="F329" s="33"/>
    </row>
    <row r="330" spans="1:6" x14ac:dyDescent="0.25">
      <c r="E330" s="1040"/>
      <c r="F330" s="33"/>
    </row>
    <row r="331" spans="1:6" x14ac:dyDescent="0.25">
      <c r="A331" s="1041"/>
      <c r="B331" s="1042"/>
      <c r="C331" s="1043"/>
      <c r="D331" s="1043"/>
      <c r="E331" s="1044"/>
      <c r="F331" s="35"/>
    </row>
    <row r="332" spans="1:6" x14ac:dyDescent="0.25">
      <c r="E332" s="1040"/>
      <c r="F332" s="33"/>
    </row>
    <row r="333" spans="1:6" x14ac:dyDescent="0.25">
      <c r="E333" s="1040"/>
      <c r="F333" s="33"/>
    </row>
    <row r="334" spans="1:6" x14ac:dyDescent="0.25">
      <c r="E334" s="1040"/>
      <c r="F334" s="33"/>
    </row>
    <row r="335" spans="1:6" x14ac:dyDescent="0.25">
      <c r="E335" s="1040"/>
      <c r="F335" s="33"/>
    </row>
    <row r="336" spans="1:6" x14ac:dyDescent="0.25">
      <c r="E336" s="1040"/>
      <c r="F336" s="33"/>
    </row>
    <row r="337" spans="5:6" x14ac:dyDescent="0.25">
      <c r="E337" s="1040"/>
      <c r="F337" s="33"/>
    </row>
    <row r="338" spans="5:6" x14ac:dyDescent="0.25">
      <c r="E338" s="1040"/>
      <c r="F338" s="33"/>
    </row>
    <row r="339" spans="5:6" x14ac:dyDescent="0.25">
      <c r="E339" s="1040"/>
      <c r="F339" s="33"/>
    </row>
    <row r="340" spans="5:6" x14ac:dyDescent="0.25">
      <c r="E340" s="1040"/>
      <c r="F340" s="33"/>
    </row>
    <row r="341" spans="5:6" x14ac:dyDescent="0.25">
      <c r="E341" s="1040"/>
      <c r="F341" s="33"/>
    </row>
    <row r="342" spans="5:6" x14ac:dyDescent="0.25">
      <c r="E342" s="1040"/>
      <c r="F342" s="33"/>
    </row>
    <row r="343" spans="5:6" x14ac:dyDescent="0.25">
      <c r="E343" s="1040"/>
      <c r="F343" s="33"/>
    </row>
    <row r="344" spans="5:6" x14ac:dyDescent="0.25">
      <c r="E344" s="1040"/>
      <c r="F344" s="33"/>
    </row>
    <row r="345" spans="5:6" x14ac:dyDescent="0.25">
      <c r="E345" s="1040"/>
      <c r="F345" s="33"/>
    </row>
    <row r="346" spans="5:6" x14ac:dyDescent="0.25">
      <c r="E346" s="1040"/>
      <c r="F346" s="33"/>
    </row>
    <row r="347" spans="5:6" x14ac:dyDescent="0.25">
      <c r="E347" s="1040"/>
      <c r="F347" s="33"/>
    </row>
    <row r="348" spans="5:6" x14ac:dyDescent="0.25">
      <c r="E348" s="1040"/>
      <c r="F348" s="33"/>
    </row>
    <row r="349" spans="5:6" x14ac:dyDescent="0.25">
      <c r="E349" s="1040"/>
      <c r="F349" s="33"/>
    </row>
    <row r="350" spans="5:6" x14ac:dyDescent="0.25">
      <c r="E350" s="1040"/>
      <c r="F350" s="33"/>
    </row>
    <row r="351" spans="5:6" x14ac:dyDescent="0.25">
      <c r="E351" s="1040"/>
      <c r="F351" s="33"/>
    </row>
    <row r="352" spans="5:6" x14ac:dyDescent="0.25">
      <c r="E352" s="1040"/>
      <c r="F352" s="33"/>
    </row>
    <row r="353" spans="5:6" x14ac:dyDescent="0.25">
      <c r="E353" s="1040"/>
      <c r="F353" s="33"/>
    </row>
    <row r="354" spans="5:6" x14ac:dyDescent="0.25">
      <c r="E354" s="1040"/>
      <c r="F354" s="33"/>
    </row>
    <row r="355" spans="5:6" x14ac:dyDescent="0.25">
      <c r="E355" s="1040"/>
      <c r="F355" s="33"/>
    </row>
    <row r="356" spans="5:6" x14ac:dyDescent="0.25">
      <c r="E356" s="1040"/>
      <c r="F356" s="33"/>
    </row>
    <row r="357" spans="5:6" x14ac:dyDescent="0.25">
      <c r="E357" s="1040"/>
      <c r="F357" s="33"/>
    </row>
    <row r="358" spans="5:6" x14ac:dyDescent="0.25">
      <c r="E358" s="1040"/>
      <c r="F358" s="33"/>
    </row>
    <row r="359" spans="5:6" x14ac:dyDescent="0.25">
      <c r="E359" s="1040"/>
      <c r="F359" s="33"/>
    </row>
    <row r="360" spans="5:6" x14ac:dyDescent="0.25">
      <c r="E360" s="1040"/>
      <c r="F360" s="33"/>
    </row>
    <row r="361" spans="5:6" x14ac:dyDescent="0.25">
      <c r="E361" s="1040"/>
      <c r="F361" s="33"/>
    </row>
    <row r="362" spans="5:6" x14ac:dyDescent="0.25">
      <c r="E362" s="1040"/>
      <c r="F362" s="33"/>
    </row>
    <row r="363" spans="5:6" x14ac:dyDescent="0.25">
      <c r="E363" s="1040"/>
      <c r="F363" s="33"/>
    </row>
    <row r="364" spans="5:6" x14ac:dyDescent="0.25">
      <c r="E364" s="1040"/>
      <c r="F364" s="33"/>
    </row>
    <row r="365" spans="5:6" x14ac:dyDescent="0.25">
      <c r="E365" s="1040"/>
      <c r="F365" s="33"/>
    </row>
    <row r="366" spans="5:6" x14ac:dyDescent="0.25">
      <c r="E366" s="1040"/>
      <c r="F366" s="33"/>
    </row>
    <row r="367" spans="5:6" x14ac:dyDescent="0.25">
      <c r="E367" s="1040"/>
      <c r="F367" s="33"/>
    </row>
    <row r="368" spans="5:6" x14ac:dyDescent="0.25">
      <c r="E368" s="1040"/>
      <c r="F368" s="33"/>
    </row>
    <row r="369" spans="5:6" x14ac:dyDescent="0.25">
      <c r="E369" s="1040"/>
      <c r="F369" s="33"/>
    </row>
    <row r="370" spans="5:6" x14ac:dyDescent="0.25">
      <c r="E370" s="1040"/>
      <c r="F370" s="33"/>
    </row>
    <row r="371" spans="5:6" x14ac:dyDescent="0.25">
      <c r="E371" s="1040"/>
      <c r="F371" s="33"/>
    </row>
    <row r="372" spans="5:6" x14ac:dyDescent="0.25">
      <c r="E372" s="1040"/>
      <c r="F372" s="33"/>
    </row>
    <row r="373" spans="5:6" x14ac:dyDescent="0.25">
      <c r="E373" s="1040"/>
      <c r="F373" s="33"/>
    </row>
    <row r="374" spans="5:6" x14ac:dyDescent="0.25">
      <c r="E374" s="1040"/>
      <c r="F374" s="33"/>
    </row>
    <row r="375" spans="5:6" x14ac:dyDescent="0.25">
      <c r="E375" s="1040"/>
      <c r="F375" s="33"/>
    </row>
    <row r="376" spans="5:6" x14ac:dyDescent="0.25">
      <c r="E376" s="1040"/>
      <c r="F376" s="33"/>
    </row>
    <row r="377" spans="5:6" x14ac:dyDescent="0.25">
      <c r="E377" s="1040"/>
      <c r="F377" s="33"/>
    </row>
    <row r="378" spans="5:6" x14ac:dyDescent="0.25">
      <c r="E378" s="1040"/>
      <c r="F378" s="33"/>
    </row>
    <row r="379" spans="5:6" x14ac:dyDescent="0.25">
      <c r="E379" s="1040"/>
      <c r="F379" s="33"/>
    </row>
    <row r="380" spans="5:6" x14ac:dyDescent="0.25">
      <c r="E380" s="1040"/>
      <c r="F380" s="33"/>
    </row>
    <row r="381" spans="5:6" x14ac:dyDescent="0.25">
      <c r="E381" s="1040"/>
      <c r="F381" s="33"/>
    </row>
    <row r="382" spans="5:6" x14ac:dyDescent="0.25">
      <c r="E382" s="1040"/>
      <c r="F382" s="33"/>
    </row>
    <row r="383" spans="5:6" x14ac:dyDescent="0.25">
      <c r="E383" s="1040"/>
      <c r="F383" s="33"/>
    </row>
    <row r="384" spans="5:6" x14ac:dyDescent="0.25">
      <c r="E384" s="1040"/>
      <c r="F384" s="33"/>
    </row>
    <row r="385" spans="5:6" x14ac:dyDescent="0.25">
      <c r="E385" s="1040"/>
      <c r="F385" s="33"/>
    </row>
    <row r="386" spans="5:6" x14ac:dyDescent="0.25">
      <c r="E386" s="1040"/>
      <c r="F386" s="33"/>
    </row>
    <row r="387" spans="5:6" x14ac:dyDescent="0.25">
      <c r="E387" s="1040"/>
      <c r="F387" s="33"/>
    </row>
    <row r="388" spans="5:6" x14ac:dyDescent="0.25">
      <c r="E388" s="1040"/>
      <c r="F388" s="33"/>
    </row>
    <row r="389" spans="5:6" x14ac:dyDescent="0.25">
      <c r="E389" s="1040"/>
      <c r="F389" s="33"/>
    </row>
    <row r="390" spans="5:6" x14ac:dyDescent="0.25">
      <c r="E390" s="1040"/>
      <c r="F390" s="33"/>
    </row>
    <row r="391" spans="5:6" x14ac:dyDescent="0.25">
      <c r="E391" s="1040"/>
      <c r="F391" s="33"/>
    </row>
    <row r="392" spans="5:6" x14ac:dyDescent="0.25">
      <c r="E392" s="1040"/>
      <c r="F392" s="33"/>
    </row>
    <row r="393" spans="5:6" x14ac:dyDescent="0.25">
      <c r="E393" s="1040"/>
      <c r="F393" s="33"/>
    </row>
    <row r="394" spans="5:6" x14ac:dyDescent="0.25">
      <c r="E394" s="1040"/>
      <c r="F394" s="33"/>
    </row>
    <row r="395" spans="5:6" x14ac:dyDescent="0.25">
      <c r="E395" s="1040"/>
      <c r="F395" s="33"/>
    </row>
    <row r="396" spans="5:6" x14ac:dyDescent="0.25">
      <c r="E396" s="1040"/>
      <c r="F396" s="33"/>
    </row>
    <row r="397" spans="5:6" x14ac:dyDescent="0.25">
      <c r="E397" s="1040"/>
      <c r="F397" s="33"/>
    </row>
    <row r="398" spans="5:6" x14ac:dyDescent="0.25">
      <c r="E398" s="1040"/>
      <c r="F398" s="33"/>
    </row>
    <row r="399" spans="5:6" x14ac:dyDescent="0.25">
      <c r="E399" s="1040"/>
      <c r="F399" s="33"/>
    </row>
    <row r="400" spans="5:6" x14ac:dyDescent="0.25">
      <c r="E400" s="1040"/>
      <c r="F400" s="33"/>
    </row>
    <row r="401" spans="5:6" x14ac:dyDescent="0.25">
      <c r="E401" s="1040"/>
      <c r="F401" s="33"/>
    </row>
    <row r="402" spans="5:6" x14ac:dyDescent="0.25">
      <c r="E402" s="1040"/>
      <c r="F402" s="33"/>
    </row>
    <row r="403" spans="5:6" x14ac:dyDescent="0.25">
      <c r="E403" s="1040"/>
      <c r="F403" s="33"/>
    </row>
    <row r="404" spans="5:6" x14ac:dyDescent="0.25">
      <c r="E404" s="1040"/>
      <c r="F404" s="33"/>
    </row>
    <row r="405" spans="5:6" x14ac:dyDescent="0.25">
      <c r="E405" s="1040"/>
      <c r="F405" s="33"/>
    </row>
    <row r="406" spans="5:6" x14ac:dyDescent="0.25">
      <c r="E406" s="1040"/>
      <c r="F406" s="33"/>
    </row>
    <row r="407" spans="5:6" x14ac:dyDescent="0.25">
      <c r="E407" s="1040"/>
      <c r="F407" s="33"/>
    </row>
    <row r="408" spans="5:6" x14ac:dyDescent="0.25">
      <c r="E408" s="1040"/>
      <c r="F408" s="33"/>
    </row>
    <row r="409" spans="5:6" x14ac:dyDescent="0.25">
      <c r="E409" s="1040"/>
      <c r="F409" s="33"/>
    </row>
    <row r="410" spans="5:6" x14ac:dyDescent="0.25">
      <c r="E410" s="1040"/>
      <c r="F410" s="33"/>
    </row>
    <row r="411" spans="5:6" x14ac:dyDescent="0.25">
      <c r="E411" s="1040"/>
      <c r="F411" s="33"/>
    </row>
    <row r="412" spans="5:6" x14ac:dyDescent="0.25">
      <c r="E412" s="1040"/>
      <c r="F412" s="33"/>
    </row>
    <row r="413" spans="5:6" x14ac:dyDescent="0.25">
      <c r="E413" s="1040"/>
      <c r="F413" s="33"/>
    </row>
    <row r="414" spans="5:6" x14ac:dyDescent="0.25">
      <c r="E414" s="1040"/>
      <c r="F414" s="33"/>
    </row>
    <row r="415" spans="5:6" x14ac:dyDescent="0.25">
      <c r="E415" s="1040"/>
      <c r="F415" s="33"/>
    </row>
    <row r="416" spans="5:6" x14ac:dyDescent="0.25">
      <c r="E416" s="1040"/>
      <c r="F416" s="33"/>
    </row>
    <row r="417" spans="5:6" x14ac:dyDescent="0.25">
      <c r="E417" s="1040"/>
      <c r="F417" s="33"/>
    </row>
    <row r="418" spans="5:6" x14ac:dyDescent="0.25">
      <c r="E418" s="1040"/>
      <c r="F418" s="33"/>
    </row>
    <row r="419" spans="5:6" x14ac:dyDescent="0.25">
      <c r="E419" s="1040"/>
      <c r="F419" s="33"/>
    </row>
    <row r="420" spans="5:6" x14ac:dyDescent="0.25">
      <c r="E420" s="1040"/>
      <c r="F420" s="33"/>
    </row>
    <row r="421" spans="5:6" x14ac:dyDescent="0.25">
      <c r="E421" s="1040"/>
      <c r="F421" s="33"/>
    </row>
    <row r="422" spans="5:6" x14ac:dyDescent="0.25">
      <c r="E422" s="1040"/>
      <c r="F422" s="33"/>
    </row>
    <row r="423" spans="5:6" x14ac:dyDescent="0.25">
      <c r="E423" s="1040"/>
      <c r="F423" s="33"/>
    </row>
    <row r="424" spans="5:6" x14ac:dyDescent="0.25">
      <c r="E424" s="1040"/>
      <c r="F424" s="33"/>
    </row>
    <row r="425" spans="5:6" x14ac:dyDescent="0.25">
      <c r="E425" s="1040"/>
      <c r="F425" s="33"/>
    </row>
    <row r="426" spans="5:6" x14ac:dyDescent="0.25">
      <c r="E426" s="1040"/>
      <c r="F426" s="33"/>
    </row>
    <row r="427" spans="5:6" x14ac:dyDescent="0.25">
      <c r="E427" s="1040"/>
      <c r="F427" s="33"/>
    </row>
    <row r="428" spans="5:6" x14ac:dyDescent="0.25">
      <c r="E428" s="1040"/>
      <c r="F428" s="33"/>
    </row>
    <row r="429" spans="5:6" x14ac:dyDescent="0.25">
      <c r="E429" s="1040"/>
      <c r="F429" s="33"/>
    </row>
    <row r="430" spans="5:6" x14ac:dyDescent="0.25">
      <c r="E430" s="1040"/>
      <c r="F430" s="33"/>
    </row>
    <row r="431" spans="5:6" x14ac:dyDescent="0.25">
      <c r="E431" s="1040"/>
      <c r="F431" s="33"/>
    </row>
    <row r="432" spans="5:6" x14ac:dyDescent="0.25">
      <c r="E432" s="1040"/>
      <c r="F432" s="33"/>
    </row>
    <row r="433" spans="5:6" x14ac:dyDescent="0.25">
      <c r="E433" s="1040"/>
      <c r="F433" s="33"/>
    </row>
    <row r="434" spans="5:6" x14ac:dyDescent="0.25">
      <c r="E434" s="1040"/>
      <c r="F434" s="33"/>
    </row>
    <row r="435" spans="5:6" x14ac:dyDescent="0.25">
      <c r="E435" s="1040"/>
      <c r="F435" s="33"/>
    </row>
    <row r="436" spans="5:6" x14ac:dyDescent="0.25">
      <c r="E436" s="1040"/>
      <c r="F436" s="33"/>
    </row>
    <row r="437" spans="5:6" x14ac:dyDescent="0.25">
      <c r="E437" s="1040"/>
      <c r="F437" s="33"/>
    </row>
    <row r="438" spans="5:6" x14ac:dyDescent="0.25">
      <c r="E438" s="1040"/>
      <c r="F438" s="33"/>
    </row>
    <row r="439" spans="5:6" x14ac:dyDescent="0.25">
      <c r="E439" s="1040"/>
      <c r="F439" s="33"/>
    </row>
    <row r="440" spans="5:6" x14ac:dyDescent="0.25">
      <c r="E440" s="1040"/>
      <c r="F440" s="33"/>
    </row>
    <row r="441" spans="5:6" x14ac:dyDescent="0.25">
      <c r="E441" s="1040"/>
      <c r="F441" s="33"/>
    </row>
    <row r="442" spans="5:6" x14ac:dyDescent="0.25">
      <c r="E442" s="1040"/>
      <c r="F442" s="33"/>
    </row>
    <row r="443" spans="5:6" x14ac:dyDescent="0.25">
      <c r="E443" s="1040"/>
      <c r="F443" s="33"/>
    </row>
    <row r="444" spans="5:6" x14ac:dyDescent="0.25">
      <c r="E444" s="1040"/>
      <c r="F444" s="33"/>
    </row>
    <row r="445" spans="5:6" x14ac:dyDescent="0.25">
      <c r="E445" s="1040"/>
      <c r="F445" s="33"/>
    </row>
    <row r="446" spans="5:6" x14ac:dyDescent="0.25">
      <c r="E446" s="1040"/>
      <c r="F446" s="33"/>
    </row>
    <row r="447" spans="5:6" x14ac:dyDescent="0.25">
      <c r="E447" s="1040"/>
      <c r="F447" s="33"/>
    </row>
    <row r="448" spans="5:6" x14ac:dyDescent="0.25">
      <c r="E448" s="1040"/>
      <c r="F448" s="33"/>
    </row>
    <row r="449" spans="5:6" x14ac:dyDescent="0.25">
      <c r="E449" s="1040"/>
      <c r="F449" s="33"/>
    </row>
    <row r="450" spans="5:6" x14ac:dyDescent="0.25">
      <c r="E450" s="1040"/>
      <c r="F450" s="33"/>
    </row>
    <row r="451" spans="5:6" x14ac:dyDescent="0.25">
      <c r="E451" s="1040"/>
      <c r="F451" s="33"/>
    </row>
    <row r="452" spans="5:6" x14ac:dyDescent="0.25">
      <c r="E452" s="1040"/>
      <c r="F452" s="33"/>
    </row>
    <row r="453" spans="5:6" x14ac:dyDescent="0.25">
      <c r="E453" s="1040"/>
      <c r="F453" s="33"/>
    </row>
    <row r="454" spans="5:6" x14ac:dyDescent="0.25">
      <c r="E454" s="1040"/>
      <c r="F454" s="33"/>
    </row>
    <row r="455" spans="5:6" x14ac:dyDescent="0.25">
      <c r="E455" s="1040"/>
      <c r="F455" s="33"/>
    </row>
    <row r="456" spans="5:6" x14ac:dyDescent="0.25">
      <c r="E456" s="1040"/>
      <c r="F456" s="33"/>
    </row>
    <row r="457" spans="5:6" x14ac:dyDescent="0.25">
      <c r="E457" s="1040"/>
      <c r="F457" s="33"/>
    </row>
    <row r="458" spans="5:6" x14ac:dyDescent="0.25">
      <c r="E458" s="1040"/>
      <c r="F458" s="33"/>
    </row>
    <row r="459" spans="5:6" x14ac:dyDescent="0.25">
      <c r="E459" s="1040"/>
      <c r="F459" s="33"/>
    </row>
    <row r="460" spans="5:6" x14ac:dyDescent="0.25">
      <c r="E460" s="1040"/>
      <c r="F460" s="33"/>
    </row>
    <row r="461" spans="5:6" x14ac:dyDescent="0.25">
      <c r="E461" s="1040"/>
      <c r="F461" s="33"/>
    </row>
    <row r="462" spans="5:6" x14ac:dyDescent="0.25">
      <c r="E462" s="1040"/>
      <c r="F462" s="33"/>
    </row>
    <row r="463" spans="5:6" x14ac:dyDescent="0.25">
      <c r="E463" s="1040"/>
      <c r="F463" s="33"/>
    </row>
  </sheetData>
  <mergeCells count="2">
    <mergeCell ref="A1:F1"/>
    <mergeCell ref="A2:F2"/>
  </mergeCells>
  <pageMargins left="0.70866141732283472" right="0.70866141732283472" top="0.74803149606299213" bottom="0.74803149606299213" header="0.31496062992125984" footer="0.31496062992125984"/>
  <pageSetup paperSize="9" scale="96" orientation="portrait" r:id="rId1"/>
  <headerFooter>
    <oddFooter>&amp;C&amp;P of &amp;N</oddFooter>
  </headerFooter>
  <rowBreaks count="7" manualBreakCount="7">
    <brk id="46" max="16383" man="1"/>
    <brk id="86" max="16383" man="1"/>
    <brk id="131" max="16383" man="1"/>
    <brk id="170" max="16383" man="1"/>
    <brk id="204" max="16383" man="1"/>
    <brk id="230" max="16383" man="1"/>
    <brk id="267"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1730</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7"/>
  <sheetViews>
    <sheetView view="pageBreakPreview" topLeftCell="A383" zoomScaleNormal="100" zoomScaleSheetLayoutView="100" workbookViewId="0">
      <selection activeCell="E347" sqref="E347:E366"/>
    </sheetView>
  </sheetViews>
  <sheetFormatPr defaultRowHeight="12.5" x14ac:dyDescent="0.25"/>
  <cols>
    <col min="1" max="1" width="11.453125" style="5" customWidth="1"/>
    <col min="2" max="2" width="32" customWidth="1"/>
    <col min="3" max="3" width="6.453125" customWidth="1"/>
    <col min="4" max="4" width="13.54296875" customWidth="1"/>
    <col min="5" max="5" width="11.90625" style="7" customWidth="1"/>
    <col min="6" max="6" width="17" style="37"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444" t="s">
        <v>1692</v>
      </c>
      <c r="B3" s="445"/>
      <c r="C3" s="448"/>
      <c r="D3" s="448"/>
      <c r="E3" s="449"/>
      <c r="F3" s="540"/>
    </row>
    <row r="4" spans="1:6" ht="13" x14ac:dyDescent="0.3">
      <c r="A4" s="444"/>
      <c r="B4" s="445"/>
      <c r="C4" s="448"/>
      <c r="D4" s="448"/>
      <c r="E4" s="449"/>
      <c r="F4" s="540"/>
    </row>
    <row r="5" spans="1:6" ht="13" x14ac:dyDescent="0.3">
      <c r="A5" s="444" t="s">
        <v>1731</v>
      </c>
      <c r="B5" s="445"/>
      <c r="C5" s="448"/>
      <c r="D5" s="448"/>
      <c r="E5" s="449"/>
      <c r="F5" s="540"/>
    </row>
    <row r="6" spans="1:6" ht="13" thickBot="1" x14ac:dyDescent="0.3">
      <c r="A6" s="492"/>
      <c r="B6" s="445"/>
      <c r="C6" s="448"/>
      <c r="D6" s="448"/>
      <c r="E6" s="449"/>
      <c r="F6" s="540"/>
    </row>
    <row r="7" spans="1:6" s="804" customFormat="1" ht="26.5" thickBot="1" x14ac:dyDescent="0.3">
      <c r="A7" s="800" t="s">
        <v>72</v>
      </c>
      <c r="B7" s="801" t="s">
        <v>73</v>
      </c>
      <c r="C7" s="801" t="s">
        <v>74</v>
      </c>
      <c r="D7" s="801" t="s">
        <v>75</v>
      </c>
      <c r="E7" s="821" t="s">
        <v>1442</v>
      </c>
      <c r="F7" s="822" t="s">
        <v>1443</v>
      </c>
    </row>
    <row r="8" spans="1:6" x14ac:dyDescent="0.25">
      <c r="A8" s="453"/>
      <c r="B8" s="454"/>
      <c r="C8" s="488"/>
      <c r="D8" s="488"/>
      <c r="E8" s="805"/>
      <c r="F8" s="535"/>
    </row>
    <row r="9" spans="1:6" ht="13" x14ac:dyDescent="0.25">
      <c r="A9" s="453"/>
      <c r="B9" s="295" t="s">
        <v>92</v>
      </c>
      <c r="C9" s="487"/>
      <c r="D9" s="487"/>
      <c r="E9" s="676"/>
      <c r="F9" s="535"/>
    </row>
    <row r="10" spans="1:6" ht="37.5" x14ac:dyDescent="0.25">
      <c r="A10" s="453"/>
      <c r="B10" s="457" t="s">
        <v>1773</v>
      </c>
      <c r="C10" s="813"/>
      <c r="D10" s="487"/>
      <c r="E10" s="676"/>
      <c r="F10" s="535"/>
    </row>
    <row r="11" spans="1:6" x14ac:dyDescent="0.25">
      <c r="A11" s="453"/>
      <c r="B11" s="454"/>
      <c r="C11" s="487"/>
      <c r="D11" s="487"/>
      <c r="E11" s="676"/>
      <c r="F11" s="535"/>
    </row>
    <row r="12" spans="1:6" ht="13" x14ac:dyDescent="0.25">
      <c r="A12" s="453"/>
      <c r="B12" s="295" t="s">
        <v>306</v>
      </c>
      <c r="C12" s="487"/>
      <c r="D12" s="487"/>
      <c r="E12" s="676"/>
      <c r="F12" s="535"/>
    </row>
    <row r="13" spans="1:6" x14ac:dyDescent="0.25">
      <c r="A13" s="453"/>
      <c r="B13" s="454"/>
      <c r="C13" s="487"/>
      <c r="D13" s="487"/>
      <c r="E13" s="676"/>
      <c r="F13" s="535"/>
    </row>
    <row r="14" spans="1:6" ht="37.5" x14ac:dyDescent="0.25">
      <c r="A14" s="453"/>
      <c r="B14" s="304" t="s">
        <v>307</v>
      </c>
      <c r="C14" s="487"/>
      <c r="D14" s="487"/>
      <c r="E14" s="676"/>
      <c r="F14" s="535"/>
    </row>
    <row r="15" spans="1:6" x14ac:dyDescent="0.25">
      <c r="A15" s="453"/>
      <c r="B15" s="454"/>
      <c r="C15" s="487"/>
      <c r="D15" s="487"/>
      <c r="E15" s="676"/>
      <c r="F15" s="535"/>
    </row>
    <row r="16" spans="1:6" x14ac:dyDescent="0.25">
      <c r="A16" s="453" t="s">
        <v>69</v>
      </c>
      <c r="B16" s="454" t="s">
        <v>13</v>
      </c>
      <c r="C16" s="487" t="s">
        <v>79</v>
      </c>
      <c r="D16" s="487">
        <v>400</v>
      </c>
      <c r="E16" s="676"/>
      <c r="F16" s="535">
        <f t="shared" ref="F16:F22" si="0">D16*E16</f>
        <v>0</v>
      </c>
    </row>
    <row r="17" spans="1:6" x14ac:dyDescent="0.25">
      <c r="A17" s="453"/>
      <c r="B17" s="454"/>
      <c r="C17" s="487"/>
      <c r="D17" s="487"/>
      <c r="E17" s="676"/>
      <c r="F17" s="535">
        <f t="shared" si="0"/>
        <v>0</v>
      </c>
    </row>
    <row r="18" spans="1:6" ht="13" x14ac:dyDescent="0.25">
      <c r="A18" s="453"/>
      <c r="B18" s="295" t="s">
        <v>117</v>
      </c>
      <c r="C18" s="487"/>
      <c r="D18" s="487"/>
      <c r="E18" s="676"/>
      <c r="F18" s="535">
        <f t="shared" si="0"/>
        <v>0</v>
      </c>
    </row>
    <row r="19" spans="1:6" x14ac:dyDescent="0.25">
      <c r="A19" s="453"/>
      <c r="B19" s="454"/>
      <c r="C19" s="487"/>
      <c r="D19" s="487"/>
      <c r="E19" s="676"/>
      <c r="F19" s="535">
        <f t="shared" si="0"/>
        <v>0</v>
      </c>
    </row>
    <row r="20" spans="1:6" ht="50" x14ac:dyDescent="0.25">
      <c r="A20" s="453"/>
      <c r="B20" s="304" t="s">
        <v>23</v>
      </c>
      <c r="C20" s="487"/>
      <c r="D20" s="487"/>
      <c r="E20" s="676"/>
      <c r="F20" s="535">
        <f t="shared" si="0"/>
        <v>0</v>
      </c>
    </row>
    <row r="21" spans="1:6" x14ac:dyDescent="0.25">
      <c r="A21" s="453"/>
      <c r="B21" s="454"/>
      <c r="C21" s="487"/>
      <c r="D21" s="487"/>
      <c r="E21" s="676"/>
      <c r="F21" s="535">
        <f t="shared" si="0"/>
        <v>0</v>
      </c>
    </row>
    <row r="22" spans="1:6" x14ac:dyDescent="0.25">
      <c r="A22" s="453" t="s">
        <v>168</v>
      </c>
      <c r="B22" s="454" t="s">
        <v>313</v>
      </c>
      <c r="C22" s="487" t="s">
        <v>87</v>
      </c>
      <c r="D22" s="487">
        <v>55</v>
      </c>
      <c r="E22" s="676"/>
      <c r="F22" s="535">
        <f t="shared" si="0"/>
        <v>0</v>
      </c>
    </row>
    <row r="23" spans="1:6" x14ac:dyDescent="0.25">
      <c r="A23" s="453"/>
      <c r="B23" s="454"/>
      <c r="C23" s="487"/>
      <c r="D23" s="487"/>
      <c r="E23" s="676"/>
      <c r="F23" s="535"/>
    </row>
    <row r="24" spans="1:6" ht="37.5" x14ac:dyDescent="0.25">
      <c r="A24" s="453"/>
      <c r="B24" s="463" t="s">
        <v>144</v>
      </c>
      <c r="C24" s="487"/>
      <c r="D24" s="487"/>
      <c r="E24" s="676"/>
      <c r="F24" s="535"/>
    </row>
    <row r="25" spans="1:6" x14ac:dyDescent="0.25">
      <c r="A25" s="453"/>
      <c r="B25" s="454"/>
      <c r="C25" s="487"/>
      <c r="D25" s="487"/>
      <c r="E25" s="676"/>
      <c r="F25" s="535"/>
    </row>
    <row r="26" spans="1:6" x14ac:dyDescent="0.25">
      <c r="A26" s="453" t="s">
        <v>314</v>
      </c>
      <c r="B26" s="454" t="s">
        <v>315</v>
      </c>
      <c r="C26" s="487" t="s">
        <v>87</v>
      </c>
      <c r="D26" s="487">
        <v>0.5</v>
      </c>
      <c r="E26" s="676"/>
      <c r="F26" s="535">
        <f>D26*E26</f>
        <v>0</v>
      </c>
    </row>
    <row r="27" spans="1:6" x14ac:dyDescent="0.25">
      <c r="A27" s="453"/>
      <c r="B27" s="454"/>
      <c r="C27" s="487"/>
      <c r="D27" s="487"/>
      <c r="E27" s="676"/>
      <c r="F27" s="535"/>
    </row>
    <row r="28" spans="1:6" ht="13" x14ac:dyDescent="0.25">
      <c r="A28" s="453"/>
      <c r="B28" s="295" t="s">
        <v>308</v>
      </c>
      <c r="C28" s="487"/>
      <c r="D28" s="487"/>
      <c r="E28" s="676"/>
      <c r="F28" s="535"/>
    </row>
    <row r="29" spans="1:6" x14ac:dyDescent="0.25">
      <c r="A29" s="453"/>
      <c r="B29" s="454"/>
      <c r="C29" s="487"/>
      <c r="D29" s="487"/>
      <c r="E29" s="676"/>
      <c r="F29" s="535"/>
    </row>
    <row r="30" spans="1:6" ht="25" x14ac:dyDescent="0.25">
      <c r="A30" s="453"/>
      <c r="B30" s="304" t="s">
        <v>317</v>
      </c>
      <c r="C30" s="487"/>
      <c r="D30" s="487"/>
      <c r="E30" s="676"/>
      <c r="F30" s="535"/>
    </row>
    <row r="31" spans="1:6" x14ac:dyDescent="0.25">
      <c r="A31" s="453"/>
      <c r="B31" s="304"/>
      <c r="C31" s="487"/>
      <c r="D31" s="487"/>
      <c r="E31" s="676"/>
      <c r="F31" s="535"/>
    </row>
    <row r="32" spans="1:6" ht="37.5" x14ac:dyDescent="0.25">
      <c r="A32" s="453" t="s">
        <v>318</v>
      </c>
      <c r="B32" s="454" t="s">
        <v>312</v>
      </c>
      <c r="C32" s="487" t="s">
        <v>79</v>
      </c>
      <c r="D32" s="487">
        <v>30</v>
      </c>
      <c r="E32" s="676"/>
      <c r="F32" s="535">
        <f>D32*E32</f>
        <v>0</v>
      </c>
    </row>
    <row r="33" spans="1:6" x14ac:dyDescent="0.25">
      <c r="A33" s="453"/>
      <c r="B33" s="454"/>
      <c r="C33" s="487"/>
      <c r="D33" s="487"/>
      <c r="E33" s="676"/>
      <c r="F33" s="535"/>
    </row>
    <row r="34" spans="1:6" ht="25" x14ac:dyDescent="0.25">
      <c r="A34" s="453"/>
      <c r="B34" s="304" t="s">
        <v>309</v>
      </c>
      <c r="C34" s="487"/>
      <c r="D34" s="487"/>
      <c r="E34" s="676"/>
      <c r="F34" s="535"/>
    </row>
    <row r="35" spans="1:6" x14ac:dyDescent="0.25">
      <c r="A35" s="453"/>
      <c r="B35" s="308"/>
      <c r="C35" s="487"/>
      <c r="D35" s="487"/>
      <c r="E35" s="676"/>
      <c r="F35" s="535"/>
    </row>
    <row r="36" spans="1:6" ht="50" x14ac:dyDescent="0.25">
      <c r="A36" s="453" t="s">
        <v>319</v>
      </c>
      <c r="B36" s="454" t="s">
        <v>310</v>
      </c>
      <c r="C36" s="487" t="s">
        <v>432</v>
      </c>
      <c r="D36" s="487">
        <v>100</v>
      </c>
      <c r="E36" s="676"/>
      <c r="F36" s="535">
        <f>D36*E36</f>
        <v>0</v>
      </c>
    </row>
    <row r="37" spans="1:6" ht="13" x14ac:dyDescent="0.25">
      <c r="A37" s="453"/>
      <c r="B37" s="295"/>
      <c r="C37" s="487"/>
      <c r="D37" s="487"/>
      <c r="E37" s="676"/>
      <c r="F37" s="535"/>
    </row>
    <row r="38" spans="1:6" ht="13" x14ac:dyDescent="0.25">
      <c r="A38" s="453"/>
      <c r="B38" s="295" t="s">
        <v>120</v>
      </c>
      <c r="C38" s="487"/>
      <c r="D38" s="487"/>
      <c r="E38" s="676"/>
      <c r="F38" s="535"/>
    </row>
    <row r="39" spans="1:6" ht="13" x14ac:dyDescent="0.25">
      <c r="A39" s="453"/>
      <c r="B39" s="295"/>
      <c r="C39" s="487"/>
      <c r="D39" s="487"/>
      <c r="E39" s="676"/>
      <c r="F39" s="535"/>
    </row>
    <row r="40" spans="1:6" ht="37.5" x14ac:dyDescent="0.25">
      <c r="A40" s="453"/>
      <c r="B40" s="304" t="s">
        <v>121</v>
      </c>
      <c r="C40" s="487"/>
      <c r="D40" s="487"/>
      <c r="E40" s="676"/>
      <c r="F40" s="535"/>
    </row>
    <row r="41" spans="1:6" x14ac:dyDescent="0.25">
      <c r="A41" s="453"/>
      <c r="B41" s="304"/>
      <c r="C41" s="487"/>
      <c r="D41" s="487"/>
      <c r="E41" s="676"/>
      <c r="F41" s="535"/>
    </row>
    <row r="42" spans="1:6" x14ac:dyDescent="0.25">
      <c r="A42" s="453" t="s">
        <v>316</v>
      </c>
      <c r="B42" s="454"/>
      <c r="C42" s="487" t="s">
        <v>87</v>
      </c>
      <c r="D42" s="487">
        <f>0.3*D22</f>
        <v>16.5</v>
      </c>
      <c r="E42" s="676"/>
      <c r="F42" s="535">
        <f>D42*E42</f>
        <v>0</v>
      </c>
    </row>
    <row r="43" spans="1:6" x14ac:dyDescent="0.25">
      <c r="A43" s="453"/>
      <c r="B43" s="454"/>
      <c r="C43" s="487"/>
      <c r="D43" s="487"/>
      <c r="E43" s="676"/>
      <c r="F43" s="535"/>
    </row>
    <row r="44" spans="1:6" x14ac:dyDescent="0.25">
      <c r="A44" s="453"/>
      <c r="B44" s="454"/>
      <c r="C44" s="487"/>
      <c r="D44" s="487"/>
      <c r="E44" s="676"/>
      <c r="F44" s="535"/>
    </row>
    <row r="45" spans="1:6" ht="13" thickBot="1" x14ac:dyDescent="0.3">
      <c r="A45" s="466"/>
      <c r="B45" s="467"/>
      <c r="C45" s="468"/>
      <c r="D45" s="468" t="s">
        <v>119</v>
      </c>
      <c r="E45" s="469"/>
      <c r="F45" s="470">
        <f>SUM(F16:F44)</f>
        <v>0</v>
      </c>
    </row>
    <row r="46" spans="1:6" x14ac:dyDescent="0.25">
      <c r="A46" s="474"/>
      <c r="B46" s="445"/>
      <c r="C46" s="448"/>
      <c r="D46" s="448"/>
      <c r="E46" s="475"/>
      <c r="F46" s="476"/>
    </row>
    <row r="47" spans="1:6" x14ac:dyDescent="0.25">
      <c r="A47" s="474"/>
      <c r="B47" s="445"/>
      <c r="C47" s="448"/>
      <c r="D47" s="448"/>
      <c r="E47" s="475"/>
      <c r="F47" s="476"/>
    </row>
    <row r="48" spans="1:6" ht="13" x14ac:dyDescent="0.3">
      <c r="A48" s="444"/>
      <c r="B48" s="445"/>
      <c r="C48" s="448"/>
      <c r="D48" s="448"/>
      <c r="E48" s="449"/>
      <c r="F48" s="540"/>
    </row>
    <row r="49" spans="1:6" ht="13" thickBot="1" x14ac:dyDescent="0.3">
      <c r="A49" s="492"/>
      <c r="B49" s="445"/>
      <c r="C49" s="448"/>
      <c r="D49" s="448"/>
      <c r="E49" s="449"/>
      <c r="F49" s="540"/>
    </row>
    <row r="50" spans="1:6" ht="26.5" thickBot="1" x14ac:dyDescent="0.3">
      <c r="A50" s="800" t="s">
        <v>72</v>
      </c>
      <c r="B50" s="801" t="s">
        <v>73</v>
      </c>
      <c r="C50" s="801" t="s">
        <v>74</v>
      </c>
      <c r="D50" s="801" t="s">
        <v>75</v>
      </c>
      <c r="E50" s="821" t="s">
        <v>1442</v>
      </c>
      <c r="F50" s="822" t="s">
        <v>1443</v>
      </c>
    </row>
    <row r="51" spans="1:6" ht="13" x14ac:dyDescent="0.3">
      <c r="A51" s="306"/>
      <c r="B51" s="307"/>
      <c r="C51" s="307"/>
      <c r="D51" s="307"/>
      <c r="E51" s="499"/>
      <c r="F51" s="500"/>
    </row>
    <row r="52" spans="1:6" ht="13" x14ac:dyDescent="0.3">
      <c r="A52" s="306"/>
      <c r="B52" s="295" t="s">
        <v>36</v>
      </c>
      <c r="C52" s="307"/>
      <c r="D52" s="307"/>
      <c r="E52" s="499"/>
      <c r="F52" s="500"/>
    </row>
    <row r="53" spans="1:6" ht="13" x14ac:dyDescent="0.3">
      <c r="A53" s="306"/>
      <c r="B53" s="308"/>
      <c r="C53" s="307"/>
      <c r="D53" s="307"/>
      <c r="E53" s="499"/>
      <c r="F53" s="500"/>
    </row>
    <row r="54" spans="1:6" ht="37.5" x14ac:dyDescent="0.25">
      <c r="A54" s="453" t="s">
        <v>320</v>
      </c>
      <c r="B54" s="490" t="s">
        <v>180</v>
      </c>
      <c r="C54" s="487" t="s">
        <v>87</v>
      </c>
      <c r="D54" s="807">
        <f>0.7*D22</f>
        <v>38.5</v>
      </c>
      <c r="E54" s="676"/>
      <c r="F54" s="535">
        <f>D54*E54</f>
        <v>0</v>
      </c>
    </row>
    <row r="55" spans="1:6" ht="13" x14ac:dyDescent="0.3">
      <c r="A55" s="306"/>
      <c r="B55" s="490"/>
      <c r="C55" s="487"/>
      <c r="D55" s="487"/>
      <c r="E55" s="676"/>
      <c r="F55" s="535"/>
    </row>
    <row r="56" spans="1:6" ht="37.5" x14ac:dyDescent="0.25">
      <c r="A56" s="453" t="s">
        <v>179</v>
      </c>
      <c r="B56" s="498" t="s">
        <v>321</v>
      </c>
      <c r="C56" s="487" t="s">
        <v>432</v>
      </c>
      <c r="D56" s="487">
        <v>105</v>
      </c>
      <c r="E56" s="676"/>
      <c r="F56" s="535">
        <f>D56*E56</f>
        <v>0</v>
      </c>
    </row>
    <row r="57" spans="1:6" ht="13" x14ac:dyDescent="0.25">
      <c r="A57" s="453"/>
      <c r="B57" s="311"/>
      <c r="C57" s="487"/>
      <c r="D57" s="487"/>
      <c r="E57" s="676"/>
      <c r="F57" s="535"/>
    </row>
    <row r="58" spans="1:6" ht="62.5" x14ac:dyDescent="0.25">
      <c r="A58" s="453" t="s">
        <v>41</v>
      </c>
      <c r="B58" s="463" t="s">
        <v>311</v>
      </c>
      <c r="C58" s="487" t="s">
        <v>87</v>
      </c>
      <c r="D58" s="487">
        <v>31.5</v>
      </c>
      <c r="E58" s="676"/>
      <c r="F58" s="535">
        <f>D58*E58</f>
        <v>0</v>
      </c>
    </row>
    <row r="59" spans="1:6" x14ac:dyDescent="0.25">
      <c r="A59" s="453"/>
      <c r="B59" s="304"/>
      <c r="C59" s="487"/>
      <c r="D59" s="487"/>
      <c r="E59" s="676"/>
      <c r="F59" s="535"/>
    </row>
    <row r="60" spans="1:6" ht="13" x14ac:dyDescent="0.25">
      <c r="A60" s="453"/>
      <c r="B60" s="295" t="s">
        <v>37</v>
      </c>
      <c r="C60" s="487"/>
      <c r="D60" s="487"/>
      <c r="E60" s="676"/>
      <c r="F60" s="535"/>
    </row>
    <row r="61" spans="1:6" x14ac:dyDescent="0.25">
      <c r="A61" s="453"/>
      <c r="B61" s="454"/>
      <c r="C61" s="487"/>
      <c r="D61" s="487"/>
      <c r="E61" s="676"/>
      <c r="F61" s="535"/>
    </row>
    <row r="62" spans="1:6" ht="13" x14ac:dyDescent="0.25">
      <c r="A62" s="453"/>
      <c r="B62" s="295" t="s">
        <v>77</v>
      </c>
      <c r="C62" s="487"/>
      <c r="D62" s="487"/>
      <c r="E62" s="676"/>
      <c r="F62" s="535"/>
    </row>
    <row r="63" spans="1:6" x14ac:dyDescent="0.25">
      <c r="A63" s="453"/>
      <c r="B63" s="454"/>
      <c r="C63" s="487"/>
      <c r="D63" s="487"/>
      <c r="E63" s="676"/>
      <c r="F63" s="535"/>
    </row>
    <row r="64" spans="1:6" ht="13" x14ac:dyDescent="0.25">
      <c r="A64" s="453"/>
      <c r="B64" s="295" t="s">
        <v>43</v>
      </c>
      <c r="C64" s="487"/>
      <c r="D64" s="487"/>
      <c r="E64" s="676"/>
      <c r="F64" s="535"/>
    </row>
    <row r="65" spans="1:6" x14ac:dyDescent="0.25">
      <c r="A65" s="453"/>
      <c r="B65" s="454"/>
      <c r="C65" s="487"/>
      <c r="D65" s="487"/>
      <c r="E65" s="676"/>
      <c r="F65" s="535"/>
    </row>
    <row r="66" spans="1:6" ht="13" x14ac:dyDescent="0.25">
      <c r="A66" s="453"/>
      <c r="B66" s="295" t="s">
        <v>123</v>
      </c>
      <c r="C66" s="487"/>
      <c r="D66" s="487"/>
      <c r="E66" s="676"/>
      <c r="F66" s="535"/>
    </row>
    <row r="67" spans="1:6" ht="13" x14ac:dyDescent="0.25">
      <c r="A67" s="453"/>
      <c r="B67" s="295"/>
      <c r="C67" s="487"/>
      <c r="D67" s="487"/>
      <c r="E67" s="676"/>
      <c r="F67" s="535"/>
    </row>
    <row r="68" spans="1:6" ht="50" x14ac:dyDescent="0.25">
      <c r="A68" s="453"/>
      <c r="B68" s="304" t="s">
        <v>124</v>
      </c>
      <c r="C68" s="487"/>
      <c r="D68" s="487"/>
      <c r="E68" s="676"/>
      <c r="F68" s="535"/>
    </row>
    <row r="69" spans="1:6" x14ac:dyDescent="0.25">
      <c r="A69" s="453"/>
      <c r="B69" s="308"/>
      <c r="C69" s="487"/>
      <c r="D69" s="487"/>
      <c r="E69" s="676"/>
      <c r="F69" s="535"/>
    </row>
    <row r="70" spans="1:6" ht="14.5" x14ac:dyDescent="0.25">
      <c r="A70" s="453" t="s">
        <v>322</v>
      </c>
      <c r="B70" s="454" t="s">
        <v>125</v>
      </c>
      <c r="C70" s="487" t="s">
        <v>1070</v>
      </c>
      <c r="D70" s="807">
        <v>0.1</v>
      </c>
      <c r="E70" s="676"/>
      <c r="F70" s="535">
        <f>D70*E70</f>
        <v>0</v>
      </c>
    </row>
    <row r="71" spans="1:6" x14ac:dyDescent="0.25">
      <c r="A71" s="453"/>
      <c r="B71" s="308"/>
      <c r="C71" s="487"/>
      <c r="D71" s="487"/>
      <c r="E71" s="676"/>
      <c r="F71" s="535"/>
    </row>
    <row r="72" spans="1:6" ht="13" x14ac:dyDescent="0.25">
      <c r="A72" s="453"/>
      <c r="B72" s="295" t="s">
        <v>20</v>
      </c>
      <c r="C72" s="487"/>
      <c r="D72" s="487"/>
      <c r="E72" s="676"/>
      <c r="F72" s="535"/>
    </row>
    <row r="73" spans="1:6" x14ac:dyDescent="0.25">
      <c r="A73" s="453"/>
      <c r="B73" s="454"/>
      <c r="C73" s="487"/>
      <c r="D73" s="487"/>
      <c r="E73" s="676"/>
      <c r="F73" s="535"/>
    </row>
    <row r="74" spans="1:6" ht="50" x14ac:dyDescent="0.25">
      <c r="A74" s="453"/>
      <c r="B74" s="304" t="s">
        <v>329</v>
      </c>
      <c r="C74" s="487"/>
      <c r="D74" s="487"/>
      <c r="E74" s="676"/>
      <c r="F74" s="535"/>
    </row>
    <row r="75" spans="1:6" ht="13" x14ac:dyDescent="0.25">
      <c r="A75" s="453"/>
      <c r="B75" s="295"/>
      <c r="C75" s="487"/>
      <c r="D75" s="487"/>
      <c r="E75" s="676"/>
      <c r="F75" s="535"/>
    </row>
    <row r="76" spans="1:6" ht="50" x14ac:dyDescent="0.25">
      <c r="A76" s="453" t="s">
        <v>323</v>
      </c>
      <c r="B76" s="454" t="s">
        <v>328</v>
      </c>
      <c r="C76" s="487" t="s">
        <v>1070</v>
      </c>
      <c r="D76" s="534">
        <v>6</v>
      </c>
      <c r="E76" s="676"/>
      <c r="F76" s="535">
        <f>D76*E76</f>
        <v>0</v>
      </c>
    </row>
    <row r="77" spans="1:6" x14ac:dyDescent="0.25">
      <c r="A77" s="453"/>
      <c r="B77" s="308"/>
      <c r="C77" s="487"/>
      <c r="D77" s="487"/>
      <c r="E77" s="676"/>
      <c r="F77" s="535"/>
    </row>
    <row r="78" spans="1:6" ht="25" x14ac:dyDescent="0.25">
      <c r="A78" s="453" t="s">
        <v>324</v>
      </c>
      <c r="B78" s="454" t="s">
        <v>325</v>
      </c>
      <c r="C78" s="487" t="s">
        <v>87</v>
      </c>
      <c r="D78" s="487">
        <v>10</v>
      </c>
      <c r="E78" s="676"/>
      <c r="F78" s="535">
        <f>D78*E78</f>
        <v>0</v>
      </c>
    </row>
    <row r="79" spans="1:6" x14ac:dyDescent="0.25">
      <c r="A79" s="453"/>
      <c r="B79" s="308"/>
      <c r="C79" s="487"/>
      <c r="D79" s="487"/>
      <c r="E79" s="676"/>
      <c r="F79" s="535"/>
    </row>
    <row r="80" spans="1:6" ht="25" x14ac:dyDescent="0.25">
      <c r="A80" s="453" t="s">
        <v>326</v>
      </c>
      <c r="B80" s="454" t="s">
        <v>327</v>
      </c>
      <c r="C80" s="487" t="s">
        <v>87</v>
      </c>
      <c r="D80" s="487">
        <v>4</v>
      </c>
      <c r="E80" s="676"/>
      <c r="F80" s="535">
        <f>D80*E80</f>
        <v>0</v>
      </c>
    </row>
    <row r="81" spans="1:6" x14ac:dyDescent="0.25">
      <c r="A81" s="453"/>
      <c r="B81" s="502"/>
      <c r="C81" s="487"/>
      <c r="D81" s="487"/>
      <c r="E81" s="676"/>
      <c r="F81" s="535"/>
    </row>
    <row r="82" spans="1:6" ht="13" thickBot="1" x14ac:dyDescent="0.3">
      <c r="A82" s="466"/>
      <c r="B82" s="467"/>
      <c r="C82" s="468"/>
      <c r="D82" s="468" t="s">
        <v>119</v>
      </c>
      <c r="E82" s="469"/>
      <c r="F82" s="470">
        <f>SUM(F54:F81)</f>
        <v>0</v>
      </c>
    </row>
    <row r="83" spans="1:6" x14ac:dyDescent="0.25">
      <c r="A83" s="474"/>
      <c r="B83" s="445"/>
      <c r="C83" s="448"/>
      <c r="D83" s="448"/>
      <c r="E83" s="475"/>
      <c r="F83" s="476"/>
    </row>
    <row r="84" spans="1:6" ht="13" thickBot="1" x14ac:dyDescent="0.3">
      <c r="A84" s="492"/>
      <c r="B84" s="445"/>
      <c r="C84" s="448"/>
      <c r="D84" s="448"/>
      <c r="E84" s="449"/>
      <c r="F84" s="540"/>
    </row>
    <row r="85" spans="1:6" ht="26.5" thickBot="1" x14ac:dyDescent="0.3">
      <c r="A85" s="800" t="s">
        <v>72</v>
      </c>
      <c r="B85" s="801" t="s">
        <v>73</v>
      </c>
      <c r="C85" s="801" t="s">
        <v>74</v>
      </c>
      <c r="D85" s="801" t="s">
        <v>75</v>
      </c>
      <c r="E85" s="821" t="s">
        <v>1442</v>
      </c>
      <c r="F85" s="822" t="s">
        <v>1443</v>
      </c>
    </row>
    <row r="86" spans="1:6" x14ac:dyDescent="0.25">
      <c r="A86" s="453"/>
      <c r="B86" s="454"/>
      <c r="C86" s="488"/>
      <c r="D86" s="488"/>
      <c r="E86" s="805"/>
      <c r="F86" s="535"/>
    </row>
    <row r="87" spans="1:6" ht="13" x14ac:dyDescent="0.25">
      <c r="A87" s="453"/>
      <c r="B87" s="295" t="s">
        <v>46</v>
      </c>
      <c r="C87" s="487"/>
      <c r="D87" s="487"/>
      <c r="E87" s="676"/>
      <c r="F87" s="535"/>
    </row>
    <row r="88" spans="1:6" x14ac:dyDescent="0.25">
      <c r="A88" s="453"/>
      <c r="B88" s="454"/>
      <c r="C88" s="487"/>
      <c r="D88" s="487"/>
      <c r="E88" s="676"/>
      <c r="F88" s="535"/>
    </row>
    <row r="89" spans="1:6" ht="50" x14ac:dyDescent="0.25">
      <c r="A89" s="453"/>
      <c r="B89" s="304" t="s">
        <v>330</v>
      </c>
      <c r="C89" s="487"/>
      <c r="D89" s="487"/>
      <c r="E89" s="676"/>
      <c r="F89" s="535"/>
    </row>
    <row r="90" spans="1:6" x14ac:dyDescent="0.25">
      <c r="A90" s="453"/>
      <c r="B90" s="454"/>
      <c r="C90" s="487"/>
      <c r="D90" s="487"/>
      <c r="E90" s="676"/>
      <c r="F90" s="535"/>
    </row>
    <row r="91" spans="1:6" ht="37.5" x14ac:dyDescent="0.25">
      <c r="A91" s="453" t="s">
        <v>332</v>
      </c>
      <c r="B91" s="454" t="s">
        <v>706</v>
      </c>
      <c r="C91" s="487" t="s">
        <v>87</v>
      </c>
      <c r="D91" s="534">
        <v>2</v>
      </c>
      <c r="E91" s="676"/>
      <c r="F91" s="535">
        <f>D91*E91</f>
        <v>0</v>
      </c>
    </row>
    <row r="92" spans="1:6" x14ac:dyDescent="0.25">
      <c r="A92" s="453"/>
      <c r="B92" s="454"/>
      <c r="C92" s="487"/>
      <c r="D92" s="534"/>
      <c r="E92" s="676"/>
      <c r="F92" s="535"/>
    </row>
    <row r="93" spans="1:6" ht="75" x14ac:dyDescent="0.25">
      <c r="A93" s="453" t="s">
        <v>333</v>
      </c>
      <c r="B93" s="454" t="s">
        <v>927</v>
      </c>
      <c r="C93" s="487" t="s">
        <v>87</v>
      </c>
      <c r="D93" s="534">
        <v>4</v>
      </c>
      <c r="E93" s="676"/>
      <c r="F93" s="535">
        <f>D93*E93</f>
        <v>0</v>
      </c>
    </row>
    <row r="94" spans="1:6" x14ac:dyDescent="0.25">
      <c r="A94" s="453"/>
      <c r="B94" s="454"/>
      <c r="C94" s="487"/>
      <c r="D94" s="534"/>
      <c r="E94" s="676"/>
      <c r="F94" s="535"/>
    </row>
    <row r="95" spans="1:6" ht="75" x14ac:dyDescent="0.25">
      <c r="A95" s="453" t="s">
        <v>333</v>
      </c>
      <c r="B95" s="454" t="s">
        <v>928</v>
      </c>
      <c r="C95" s="487" t="s">
        <v>87</v>
      </c>
      <c r="D95" s="534">
        <v>4</v>
      </c>
      <c r="E95" s="676"/>
      <c r="F95" s="535">
        <f>D95*E95</f>
        <v>0</v>
      </c>
    </row>
    <row r="96" spans="1:6" x14ac:dyDescent="0.25">
      <c r="A96" s="453"/>
      <c r="B96" s="454"/>
      <c r="C96" s="487"/>
      <c r="D96" s="534"/>
      <c r="E96" s="676"/>
      <c r="F96" s="535"/>
    </row>
    <row r="97" spans="1:6" ht="13" x14ac:dyDescent="0.25">
      <c r="A97" s="453"/>
      <c r="B97" s="295" t="s">
        <v>126</v>
      </c>
      <c r="C97" s="487"/>
      <c r="D97" s="487"/>
      <c r="E97" s="676"/>
      <c r="F97" s="535"/>
    </row>
    <row r="98" spans="1:6" x14ac:dyDescent="0.25">
      <c r="A98" s="453"/>
      <c r="B98" s="454"/>
      <c r="C98" s="487"/>
      <c r="D98" s="487"/>
      <c r="E98" s="676"/>
      <c r="F98" s="535"/>
    </row>
    <row r="99" spans="1:6" ht="13" x14ac:dyDescent="0.25">
      <c r="A99" s="453"/>
      <c r="B99" s="295" t="s">
        <v>127</v>
      </c>
      <c r="C99" s="487"/>
      <c r="D99" s="487"/>
      <c r="E99" s="676"/>
      <c r="F99" s="535"/>
    </row>
    <row r="100" spans="1:6" x14ac:dyDescent="0.25">
      <c r="A100" s="453"/>
      <c r="B100" s="454"/>
      <c r="C100" s="487"/>
      <c r="D100" s="487"/>
      <c r="E100" s="676"/>
      <c r="F100" s="535"/>
    </row>
    <row r="101" spans="1:6" ht="25" x14ac:dyDescent="0.25">
      <c r="A101" s="453"/>
      <c r="B101" s="304" t="s">
        <v>131</v>
      </c>
      <c r="C101" s="487"/>
      <c r="D101" s="487"/>
      <c r="E101" s="676"/>
      <c r="F101" s="535"/>
    </row>
    <row r="102" spans="1:6" x14ac:dyDescent="0.25">
      <c r="A102" s="453"/>
      <c r="B102" s="454"/>
      <c r="C102" s="487"/>
      <c r="D102" s="487"/>
      <c r="E102" s="676"/>
      <c r="F102" s="535"/>
    </row>
    <row r="103" spans="1:6" ht="14.5" x14ac:dyDescent="0.25">
      <c r="A103" s="453" t="s">
        <v>78</v>
      </c>
      <c r="B103" s="454" t="s">
        <v>128</v>
      </c>
      <c r="C103" s="487" t="s">
        <v>1070</v>
      </c>
      <c r="D103" s="534">
        <f>D70</f>
        <v>0.1</v>
      </c>
      <c r="E103" s="676"/>
      <c r="F103" s="535">
        <f>D103*E103</f>
        <v>0</v>
      </c>
    </row>
    <row r="104" spans="1:6" x14ac:dyDescent="0.25">
      <c r="A104" s="453"/>
      <c r="B104" s="454"/>
      <c r="C104" s="487"/>
      <c r="D104" s="534"/>
      <c r="E104" s="676"/>
      <c r="F104" s="535"/>
    </row>
    <row r="105" spans="1:6" ht="37.5" x14ac:dyDescent="0.25">
      <c r="A105" s="503"/>
      <c r="B105" s="304" t="s">
        <v>335</v>
      </c>
      <c r="C105" s="487"/>
      <c r="D105" s="534"/>
      <c r="E105" s="676"/>
      <c r="F105" s="535"/>
    </row>
    <row r="106" spans="1:6" x14ac:dyDescent="0.25">
      <c r="A106" s="503"/>
      <c r="B106" s="454"/>
      <c r="C106" s="487"/>
      <c r="D106" s="534"/>
      <c r="E106" s="676"/>
      <c r="F106" s="535"/>
    </row>
    <row r="107" spans="1:6" ht="14.5" x14ac:dyDescent="0.25">
      <c r="A107" s="453" t="s">
        <v>336</v>
      </c>
      <c r="B107" s="454" t="s">
        <v>128</v>
      </c>
      <c r="C107" s="487" t="s">
        <v>1070</v>
      </c>
      <c r="D107" s="534">
        <f>D76+D80</f>
        <v>10</v>
      </c>
      <c r="E107" s="676"/>
      <c r="F107" s="535">
        <f>D107*E107</f>
        <v>0</v>
      </c>
    </row>
    <row r="108" spans="1:6" x14ac:dyDescent="0.25">
      <c r="A108" s="453"/>
      <c r="B108" s="454"/>
      <c r="C108" s="487"/>
      <c r="D108" s="534"/>
      <c r="E108" s="676"/>
      <c r="F108" s="535"/>
    </row>
    <row r="109" spans="1:6" ht="13" x14ac:dyDescent="0.25">
      <c r="A109" s="453"/>
      <c r="B109" s="295" t="s">
        <v>129</v>
      </c>
      <c r="C109" s="487"/>
      <c r="D109" s="534"/>
      <c r="E109" s="676"/>
      <c r="F109" s="535"/>
    </row>
    <row r="110" spans="1:6" ht="13" x14ac:dyDescent="0.25">
      <c r="A110" s="329"/>
      <c r="B110" s="522"/>
      <c r="C110" s="487"/>
      <c r="D110" s="534"/>
      <c r="E110" s="676"/>
      <c r="F110" s="535"/>
    </row>
    <row r="111" spans="1:6" ht="37.5" x14ac:dyDescent="0.25">
      <c r="A111" s="503"/>
      <c r="B111" s="304" t="s">
        <v>337</v>
      </c>
      <c r="C111" s="487"/>
      <c r="D111" s="534"/>
      <c r="E111" s="676"/>
      <c r="F111" s="535"/>
    </row>
    <row r="112" spans="1:6" x14ac:dyDescent="0.25">
      <c r="A112" s="503"/>
      <c r="B112" s="454"/>
      <c r="C112" s="487"/>
      <c r="D112" s="534"/>
      <c r="E112" s="676"/>
      <c r="F112" s="535"/>
    </row>
    <row r="113" spans="1:6" ht="14.5" x14ac:dyDescent="0.25">
      <c r="A113" s="453" t="s">
        <v>334</v>
      </c>
      <c r="B113" s="454" t="s">
        <v>128</v>
      </c>
      <c r="C113" s="487" t="s">
        <v>1070</v>
      </c>
      <c r="D113" s="534">
        <f>D78</f>
        <v>10</v>
      </c>
      <c r="E113" s="676"/>
      <c r="F113" s="535">
        <f>D113*E113</f>
        <v>0</v>
      </c>
    </row>
    <row r="114" spans="1:6" x14ac:dyDescent="0.25">
      <c r="A114" s="453"/>
      <c r="B114" s="454"/>
      <c r="C114" s="487"/>
      <c r="D114" s="534"/>
      <c r="E114" s="676"/>
      <c r="F114" s="535"/>
    </row>
    <row r="115" spans="1:6" x14ac:dyDescent="0.25">
      <c r="A115" s="453"/>
      <c r="B115" s="454"/>
      <c r="C115" s="487"/>
      <c r="D115" s="534"/>
      <c r="E115" s="676"/>
      <c r="F115" s="535"/>
    </row>
    <row r="116" spans="1:6" x14ac:dyDescent="0.25">
      <c r="A116" s="453"/>
      <c r="B116" s="454"/>
      <c r="C116" s="487"/>
      <c r="D116" s="534"/>
      <c r="E116" s="676"/>
      <c r="F116" s="535"/>
    </row>
    <row r="117" spans="1:6" x14ac:dyDescent="0.25">
      <c r="A117" s="453"/>
      <c r="B117" s="304"/>
      <c r="C117" s="487"/>
      <c r="D117" s="534"/>
      <c r="E117" s="676"/>
      <c r="F117" s="535"/>
    </row>
    <row r="118" spans="1:6" ht="13" thickBot="1" x14ac:dyDescent="0.3">
      <c r="A118" s="466"/>
      <c r="B118" s="467"/>
      <c r="C118" s="468"/>
      <c r="D118" s="468" t="s">
        <v>119</v>
      </c>
      <c r="E118" s="469"/>
      <c r="F118" s="470">
        <f>SUM(F91:F117)</f>
        <v>0</v>
      </c>
    </row>
    <row r="119" spans="1:6" x14ac:dyDescent="0.25">
      <c r="A119" s="474"/>
      <c r="B119" s="445"/>
      <c r="C119" s="448"/>
      <c r="D119" s="448"/>
      <c r="E119" s="475"/>
      <c r="F119" s="476"/>
    </row>
    <row r="120" spans="1:6" ht="13" thickBot="1" x14ac:dyDescent="0.3">
      <c r="A120" s="492"/>
      <c r="B120" s="445"/>
      <c r="C120" s="448"/>
      <c r="D120" s="448"/>
      <c r="E120" s="449"/>
      <c r="F120" s="542"/>
    </row>
    <row r="121" spans="1:6" ht="26.5" thickBot="1" x14ac:dyDescent="0.3">
      <c r="A121" s="800" t="s">
        <v>72</v>
      </c>
      <c r="B121" s="801" t="s">
        <v>73</v>
      </c>
      <c r="C121" s="801" t="s">
        <v>74</v>
      </c>
      <c r="D121" s="801" t="s">
        <v>75</v>
      </c>
      <c r="E121" s="821" t="s">
        <v>1442</v>
      </c>
      <c r="F121" s="822" t="s">
        <v>1443</v>
      </c>
    </row>
    <row r="122" spans="1:6" ht="13" x14ac:dyDescent="0.3">
      <c r="A122" s="306"/>
      <c r="B122" s="307"/>
      <c r="C122" s="307"/>
      <c r="D122" s="307"/>
      <c r="E122" s="499"/>
      <c r="F122" s="500"/>
    </row>
    <row r="123" spans="1:6" ht="37.5" x14ac:dyDescent="0.25">
      <c r="A123" s="453"/>
      <c r="B123" s="304" t="s">
        <v>341</v>
      </c>
      <c r="C123" s="487"/>
      <c r="D123" s="534"/>
      <c r="E123" s="676"/>
      <c r="F123" s="535"/>
    </row>
    <row r="124" spans="1:6" ht="13" x14ac:dyDescent="0.25">
      <c r="A124" s="453"/>
      <c r="B124" s="295"/>
      <c r="C124" s="487"/>
      <c r="D124" s="534"/>
      <c r="E124" s="676"/>
      <c r="F124" s="535"/>
    </row>
    <row r="125" spans="1:6" ht="14.5" x14ac:dyDescent="0.25">
      <c r="A125" s="453" t="s">
        <v>339</v>
      </c>
      <c r="B125" s="454" t="s">
        <v>338</v>
      </c>
      <c r="C125" s="487" t="s">
        <v>1070</v>
      </c>
      <c r="D125" s="534">
        <v>10</v>
      </c>
      <c r="E125" s="676"/>
      <c r="F125" s="535">
        <f>D125*E125</f>
        <v>0</v>
      </c>
    </row>
    <row r="126" spans="1:6" x14ac:dyDescent="0.25">
      <c r="A126" s="453"/>
      <c r="B126" s="454"/>
      <c r="C126" s="487"/>
      <c r="D126" s="534"/>
      <c r="E126" s="676"/>
      <c r="F126" s="535"/>
    </row>
    <row r="127" spans="1:6" ht="37.5" x14ac:dyDescent="0.25">
      <c r="A127" s="453"/>
      <c r="B127" s="304" t="s">
        <v>922</v>
      </c>
      <c r="C127" s="487"/>
      <c r="D127" s="534"/>
      <c r="E127" s="676"/>
      <c r="F127" s="814"/>
    </row>
    <row r="128" spans="1:6" ht="13" x14ac:dyDescent="0.25">
      <c r="A128" s="453"/>
      <c r="B128" s="295"/>
      <c r="C128" s="487"/>
      <c r="D128" s="534"/>
      <c r="E128" s="676"/>
      <c r="F128" s="814"/>
    </row>
    <row r="129" spans="1:6" ht="14.5" x14ac:dyDescent="0.25">
      <c r="A129" s="453" t="s">
        <v>654</v>
      </c>
      <c r="B129" s="454" t="s">
        <v>1159</v>
      </c>
      <c r="C129" s="487" t="s">
        <v>1070</v>
      </c>
      <c r="D129" s="534">
        <v>0.37</v>
      </c>
      <c r="E129" s="676"/>
      <c r="F129" s="814">
        <f>D129*E129</f>
        <v>0</v>
      </c>
    </row>
    <row r="130" spans="1:6" x14ac:dyDescent="0.25">
      <c r="A130" s="453"/>
      <c r="B130" s="454"/>
      <c r="C130" s="487"/>
      <c r="D130" s="534"/>
      <c r="E130" s="676"/>
      <c r="F130" s="814"/>
    </row>
    <row r="131" spans="1:6" ht="37.5" x14ac:dyDescent="0.25">
      <c r="A131" s="453"/>
      <c r="B131" s="304" t="s">
        <v>340</v>
      </c>
      <c r="C131" s="487"/>
      <c r="D131" s="534"/>
      <c r="E131" s="676"/>
      <c r="F131" s="814"/>
    </row>
    <row r="132" spans="1:6" ht="13" x14ac:dyDescent="0.25">
      <c r="A132" s="453"/>
      <c r="B132" s="295"/>
      <c r="C132" s="487"/>
      <c r="D132" s="534"/>
      <c r="E132" s="676"/>
      <c r="F132" s="814"/>
    </row>
    <row r="133" spans="1:6" ht="14.5" x14ac:dyDescent="0.25">
      <c r="A133" s="453" t="s">
        <v>343</v>
      </c>
      <c r="B133" s="454" t="s">
        <v>1159</v>
      </c>
      <c r="C133" s="487" t="s">
        <v>1070</v>
      </c>
      <c r="D133" s="534">
        <v>10</v>
      </c>
      <c r="E133" s="676"/>
      <c r="F133" s="814">
        <f>D133*E133</f>
        <v>0</v>
      </c>
    </row>
    <row r="134" spans="1:6" ht="13" x14ac:dyDescent="0.3">
      <c r="A134" s="306"/>
      <c r="B134" s="307"/>
      <c r="C134" s="307"/>
      <c r="D134" s="307"/>
      <c r="E134" s="676"/>
      <c r="F134" s="535"/>
    </row>
    <row r="135" spans="1:6" ht="13" x14ac:dyDescent="0.25">
      <c r="A135" s="453"/>
      <c r="B135" s="295" t="s">
        <v>132</v>
      </c>
      <c r="C135" s="487"/>
      <c r="D135" s="487"/>
      <c r="E135" s="676"/>
      <c r="F135" s="535"/>
    </row>
    <row r="136" spans="1:6" x14ac:dyDescent="0.25">
      <c r="A136" s="453"/>
      <c r="B136" s="454"/>
      <c r="C136" s="487"/>
      <c r="D136" s="487"/>
      <c r="E136" s="676"/>
      <c r="F136" s="535"/>
    </row>
    <row r="137" spans="1:6" ht="13" x14ac:dyDescent="0.25">
      <c r="A137" s="453"/>
      <c r="B137" s="295" t="s">
        <v>51</v>
      </c>
      <c r="C137" s="487"/>
      <c r="D137" s="487"/>
      <c r="E137" s="676"/>
      <c r="F137" s="535"/>
    </row>
    <row r="138" spans="1:6" ht="13" x14ac:dyDescent="0.25">
      <c r="A138" s="453"/>
      <c r="B138" s="295"/>
      <c r="C138" s="487"/>
      <c r="D138" s="487"/>
      <c r="E138" s="676"/>
      <c r="F138" s="535"/>
    </row>
    <row r="139" spans="1:6" ht="25" x14ac:dyDescent="0.25">
      <c r="A139" s="453"/>
      <c r="B139" s="304" t="s">
        <v>52</v>
      </c>
      <c r="C139" s="487"/>
      <c r="D139" s="487"/>
      <c r="E139" s="676"/>
      <c r="F139" s="535"/>
    </row>
    <row r="140" spans="1:6" x14ac:dyDescent="0.25">
      <c r="A140" s="453"/>
      <c r="B140" s="454"/>
      <c r="C140" s="487"/>
      <c r="D140" s="487"/>
      <c r="E140" s="676"/>
      <c r="F140" s="535"/>
    </row>
    <row r="141" spans="1:6" ht="14.5" x14ac:dyDescent="0.25">
      <c r="A141" s="453" t="s">
        <v>42</v>
      </c>
      <c r="B141" s="454" t="s">
        <v>18</v>
      </c>
      <c r="C141" s="487" t="s">
        <v>432</v>
      </c>
      <c r="D141" s="487">
        <v>9</v>
      </c>
      <c r="E141" s="676"/>
      <c r="F141" s="535">
        <f>D141*E141</f>
        <v>0</v>
      </c>
    </row>
    <row r="142" spans="1:6" ht="13" x14ac:dyDescent="0.25">
      <c r="A142" s="453"/>
      <c r="B142" s="295"/>
      <c r="C142" s="487"/>
      <c r="D142" s="487"/>
      <c r="E142" s="676"/>
      <c r="F142" s="535"/>
    </row>
    <row r="143" spans="1:6" ht="25" x14ac:dyDescent="0.25">
      <c r="A143" s="453"/>
      <c r="B143" s="304" t="s">
        <v>53</v>
      </c>
      <c r="C143" s="487"/>
      <c r="D143" s="487"/>
      <c r="E143" s="676"/>
      <c r="F143" s="535"/>
    </row>
    <row r="144" spans="1:6" x14ac:dyDescent="0.25">
      <c r="A144" s="453"/>
      <c r="B144" s="454"/>
      <c r="C144" s="487"/>
      <c r="D144" s="487"/>
      <c r="E144" s="676"/>
      <c r="F144" s="535"/>
    </row>
    <row r="145" spans="1:6" x14ac:dyDescent="0.25">
      <c r="A145" s="453" t="s">
        <v>38</v>
      </c>
      <c r="B145" s="454" t="s">
        <v>39</v>
      </c>
      <c r="C145" s="487" t="s">
        <v>66</v>
      </c>
      <c r="D145" s="487">
        <v>70</v>
      </c>
      <c r="E145" s="676"/>
      <c r="F145" s="535">
        <f>D145*E145</f>
        <v>0</v>
      </c>
    </row>
    <row r="146" spans="1:6" ht="14.5" x14ac:dyDescent="0.25">
      <c r="A146" s="453" t="s">
        <v>241</v>
      </c>
      <c r="B146" s="454" t="s">
        <v>410</v>
      </c>
      <c r="C146" s="487" t="s">
        <v>432</v>
      </c>
      <c r="D146" s="487">
        <v>25</v>
      </c>
      <c r="E146" s="676"/>
      <c r="F146" s="535">
        <f>D146*E146</f>
        <v>0</v>
      </c>
    </row>
    <row r="147" spans="1:6" x14ac:dyDescent="0.25">
      <c r="A147" s="453"/>
      <c r="B147" s="454"/>
      <c r="C147" s="487"/>
      <c r="D147" s="487"/>
      <c r="E147" s="676"/>
      <c r="F147" s="535"/>
    </row>
    <row r="148" spans="1:6" ht="13" x14ac:dyDescent="0.25">
      <c r="A148" s="453"/>
      <c r="B148" s="295" t="s">
        <v>133</v>
      </c>
      <c r="C148" s="487"/>
      <c r="D148" s="487"/>
      <c r="E148" s="676"/>
      <c r="F148" s="535"/>
    </row>
    <row r="149" spans="1:6" x14ac:dyDescent="0.25">
      <c r="A149" s="453"/>
      <c r="B149" s="454"/>
      <c r="C149" s="487"/>
      <c r="D149" s="487"/>
      <c r="E149" s="676"/>
      <c r="F149" s="535"/>
    </row>
    <row r="150" spans="1:6" ht="25" x14ac:dyDescent="0.25">
      <c r="A150" s="453"/>
      <c r="B150" s="304" t="s">
        <v>345</v>
      </c>
      <c r="C150" s="487"/>
      <c r="D150" s="487"/>
      <c r="E150" s="676"/>
      <c r="F150" s="535"/>
    </row>
    <row r="151" spans="1:6" x14ac:dyDescent="0.25">
      <c r="A151" s="453"/>
      <c r="B151" s="304"/>
      <c r="C151" s="487"/>
      <c r="D151" s="487"/>
      <c r="E151" s="676"/>
      <c r="F151" s="535"/>
    </row>
    <row r="152" spans="1:6" x14ac:dyDescent="0.25">
      <c r="A152" s="453" t="s">
        <v>344</v>
      </c>
      <c r="B152" s="454" t="s">
        <v>346</v>
      </c>
      <c r="C152" s="487" t="s">
        <v>68</v>
      </c>
      <c r="D152" s="487">
        <v>0.01</v>
      </c>
      <c r="E152" s="676"/>
      <c r="F152" s="535">
        <f>D152*E152</f>
        <v>0</v>
      </c>
    </row>
    <row r="153" spans="1:6" ht="13" x14ac:dyDescent="0.25">
      <c r="A153" s="453"/>
      <c r="B153" s="295"/>
      <c r="C153" s="487"/>
      <c r="D153" s="487"/>
      <c r="E153" s="676"/>
      <c r="F153" s="535"/>
    </row>
    <row r="154" spans="1:6" ht="25" x14ac:dyDescent="0.25">
      <c r="A154" s="453"/>
      <c r="B154" s="304" t="s">
        <v>347</v>
      </c>
      <c r="C154" s="487"/>
      <c r="D154" s="487"/>
      <c r="E154" s="676"/>
      <c r="F154" s="535"/>
    </row>
    <row r="155" spans="1:6" x14ac:dyDescent="0.25">
      <c r="A155" s="453"/>
      <c r="B155" s="304"/>
      <c r="C155" s="487"/>
      <c r="D155" s="487"/>
      <c r="E155" s="676"/>
      <c r="F155" s="535"/>
    </row>
    <row r="156" spans="1:6" x14ac:dyDescent="0.25">
      <c r="A156" s="453" t="s">
        <v>80</v>
      </c>
      <c r="B156" s="454" t="s">
        <v>58</v>
      </c>
      <c r="C156" s="487" t="s">
        <v>68</v>
      </c>
      <c r="D156" s="487">
        <v>0.34</v>
      </c>
      <c r="E156" s="676"/>
      <c r="F156" s="535">
        <f>D156*E156</f>
        <v>0</v>
      </c>
    </row>
    <row r="157" spans="1:6" x14ac:dyDescent="0.25">
      <c r="A157" s="453"/>
      <c r="B157" s="454"/>
      <c r="C157" s="487"/>
      <c r="D157" s="487"/>
      <c r="E157" s="676"/>
      <c r="F157" s="535"/>
    </row>
    <row r="158" spans="1:6" x14ac:dyDescent="0.25">
      <c r="A158" s="453"/>
      <c r="B158" s="463"/>
      <c r="C158" s="487"/>
      <c r="D158" s="487"/>
      <c r="E158" s="676"/>
      <c r="F158" s="535"/>
    </row>
    <row r="159" spans="1:6" x14ac:dyDescent="0.25">
      <c r="A159" s="453"/>
      <c r="B159" s="490"/>
      <c r="C159" s="487"/>
      <c r="D159" s="487"/>
      <c r="E159" s="676"/>
      <c r="F159" s="535"/>
    </row>
    <row r="160" spans="1:6" s="1" customFormat="1" ht="13" thickBot="1" x14ac:dyDescent="0.3">
      <c r="A160" s="466"/>
      <c r="B160" s="467"/>
      <c r="C160" s="468"/>
      <c r="D160" s="468" t="s">
        <v>119</v>
      </c>
      <c r="E160" s="469"/>
      <c r="F160" s="470">
        <f>SUM(F125:F159)</f>
        <v>0</v>
      </c>
    </row>
    <row r="161" spans="1:6" s="1" customFormat="1" x14ac:dyDescent="0.25">
      <c r="A161" s="474"/>
      <c r="B161" s="445"/>
      <c r="C161" s="448"/>
      <c r="D161" s="448"/>
      <c r="E161" s="475"/>
      <c r="F161" s="476"/>
    </row>
    <row r="162" spans="1:6" s="1" customFormat="1" ht="13" thickBot="1" x14ac:dyDescent="0.3">
      <c r="A162" s="492"/>
      <c r="B162" s="445"/>
      <c r="C162" s="448"/>
      <c r="D162" s="448"/>
      <c r="E162" s="449"/>
      <c r="F162" s="542"/>
    </row>
    <row r="163" spans="1:6" s="1" customFormat="1" ht="26.5" thickBot="1" x14ac:dyDescent="0.25">
      <c r="A163" s="800" t="s">
        <v>72</v>
      </c>
      <c r="B163" s="801" t="s">
        <v>73</v>
      </c>
      <c r="C163" s="801" t="s">
        <v>74</v>
      </c>
      <c r="D163" s="801" t="s">
        <v>75</v>
      </c>
      <c r="E163" s="821" t="s">
        <v>1442</v>
      </c>
      <c r="F163" s="822" t="s">
        <v>1443</v>
      </c>
    </row>
    <row r="164" spans="1:6" s="1" customFormat="1" ht="13" x14ac:dyDescent="0.3">
      <c r="A164" s="306"/>
      <c r="B164" s="307"/>
      <c r="C164" s="307"/>
      <c r="D164" s="307"/>
      <c r="E164" s="499"/>
      <c r="F164" s="500"/>
    </row>
    <row r="165" spans="1:6" s="1" customFormat="1" ht="25" x14ac:dyDescent="0.25">
      <c r="A165" s="453" t="s">
        <v>349</v>
      </c>
      <c r="B165" s="463" t="s">
        <v>348</v>
      </c>
      <c r="C165" s="487" t="s">
        <v>432</v>
      </c>
      <c r="D165" s="487">
        <v>120</v>
      </c>
      <c r="E165" s="676"/>
      <c r="F165" s="535">
        <f>D165*E165</f>
        <v>0</v>
      </c>
    </row>
    <row r="166" spans="1:6" s="1" customFormat="1" x14ac:dyDescent="0.25">
      <c r="A166" s="453"/>
      <c r="B166" s="454"/>
      <c r="C166" s="487"/>
      <c r="D166" s="487"/>
      <c r="E166" s="676"/>
      <c r="F166" s="535"/>
    </row>
    <row r="167" spans="1:6" s="1" customFormat="1" ht="13" x14ac:dyDescent="0.25">
      <c r="A167" s="329"/>
      <c r="B167" s="295" t="s">
        <v>350</v>
      </c>
      <c r="C167" s="487"/>
      <c r="D167" s="487"/>
      <c r="E167" s="676"/>
      <c r="F167" s="535"/>
    </row>
    <row r="168" spans="1:6" s="1" customFormat="1" x14ac:dyDescent="0.25">
      <c r="A168" s="453"/>
      <c r="B168" s="454"/>
      <c r="C168" s="487"/>
      <c r="D168" s="487"/>
      <c r="E168" s="676"/>
      <c r="F168" s="535"/>
    </row>
    <row r="169" spans="1:6" s="1" customFormat="1" ht="25" x14ac:dyDescent="0.25">
      <c r="A169" s="503" t="s">
        <v>352</v>
      </c>
      <c r="B169" s="490" t="s">
        <v>351</v>
      </c>
      <c r="C169" s="487" t="s">
        <v>432</v>
      </c>
      <c r="D169" s="487">
        <v>120</v>
      </c>
      <c r="E169" s="676"/>
      <c r="F169" s="535">
        <f>D169*E169</f>
        <v>0</v>
      </c>
    </row>
    <row r="170" spans="1:6" s="1" customFormat="1" ht="13" x14ac:dyDescent="0.3">
      <c r="A170" s="306"/>
      <c r="B170" s="307"/>
      <c r="C170" s="307"/>
      <c r="D170" s="307"/>
      <c r="E170" s="676"/>
      <c r="F170" s="535"/>
    </row>
    <row r="171" spans="1:6" s="1" customFormat="1" ht="26" x14ac:dyDescent="0.25">
      <c r="A171" s="503"/>
      <c r="B171" s="295" t="s">
        <v>353</v>
      </c>
      <c r="C171" s="487"/>
      <c r="D171" s="487"/>
      <c r="E171" s="676"/>
      <c r="F171" s="535"/>
    </row>
    <row r="172" spans="1:6" s="1" customFormat="1" ht="13" x14ac:dyDescent="0.25">
      <c r="A172" s="453"/>
      <c r="B172" s="311"/>
      <c r="C172" s="487"/>
      <c r="D172" s="487"/>
      <c r="E172" s="676"/>
      <c r="F172" s="535"/>
    </row>
    <row r="173" spans="1:6" s="1" customFormat="1" ht="50" x14ac:dyDescent="0.25">
      <c r="A173" s="503" t="s">
        <v>411</v>
      </c>
      <c r="B173" s="490" t="s">
        <v>413</v>
      </c>
      <c r="C173" s="487" t="s">
        <v>432</v>
      </c>
      <c r="D173" s="487">
        <v>90</v>
      </c>
      <c r="E173" s="676"/>
      <c r="F173" s="535">
        <f>D173*E173</f>
        <v>0</v>
      </c>
    </row>
    <row r="174" spans="1:6" s="1" customFormat="1" ht="13" x14ac:dyDescent="0.25">
      <c r="A174" s="453"/>
      <c r="B174" s="311"/>
      <c r="C174" s="487"/>
      <c r="D174" s="487"/>
      <c r="E174" s="676"/>
      <c r="F174" s="535"/>
    </row>
    <row r="175" spans="1:6" s="1" customFormat="1" ht="37.5" x14ac:dyDescent="0.25">
      <c r="A175" s="503" t="s">
        <v>414</v>
      </c>
      <c r="B175" s="490" t="s">
        <v>415</v>
      </c>
      <c r="C175" s="487" t="s">
        <v>432</v>
      </c>
      <c r="D175" s="487">
        <v>80</v>
      </c>
      <c r="E175" s="676"/>
      <c r="F175" s="535">
        <f>D175*E175</f>
        <v>0</v>
      </c>
    </row>
    <row r="176" spans="1:6" s="1" customFormat="1" ht="13" x14ac:dyDescent="0.3">
      <c r="A176" s="306"/>
      <c r="B176" s="307"/>
      <c r="C176" s="307"/>
      <c r="D176" s="307"/>
      <c r="E176" s="676"/>
      <c r="F176" s="535"/>
    </row>
    <row r="177" spans="1:6" s="1" customFormat="1" ht="50" x14ac:dyDescent="0.25">
      <c r="A177" s="503" t="s">
        <v>416</v>
      </c>
      <c r="B177" s="490" t="s">
        <v>412</v>
      </c>
      <c r="C177" s="487" t="s">
        <v>432</v>
      </c>
      <c r="D177" s="487">
        <v>194</v>
      </c>
      <c r="E177" s="676"/>
      <c r="F177" s="535">
        <f>D177*E177</f>
        <v>0</v>
      </c>
    </row>
    <row r="178" spans="1:6" s="1" customFormat="1" ht="13" x14ac:dyDescent="0.25">
      <c r="A178" s="453"/>
      <c r="B178" s="295"/>
      <c r="C178" s="487"/>
      <c r="D178" s="487"/>
      <c r="E178" s="676"/>
      <c r="F178" s="535"/>
    </row>
    <row r="179" spans="1:6" s="1" customFormat="1" ht="13" x14ac:dyDescent="0.25">
      <c r="A179" s="453"/>
      <c r="B179" s="295" t="s">
        <v>182</v>
      </c>
      <c r="C179" s="487"/>
      <c r="D179" s="487"/>
      <c r="E179" s="676"/>
      <c r="F179" s="535"/>
    </row>
    <row r="180" spans="1:6" s="1" customFormat="1" ht="13" x14ac:dyDescent="0.25">
      <c r="A180" s="453"/>
      <c r="B180" s="375"/>
      <c r="C180" s="487"/>
      <c r="D180" s="487"/>
      <c r="E180" s="676"/>
      <c r="F180" s="535"/>
    </row>
    <row r="181" spans="1:6" s="1" customFormat="1" ht="13" x14ac:dyDescent="0.25">
      <c r="A181" s="453"/>
      <c r="B181" s="295" t="s">
        <v>360</v>
      </c>
      <c r="C181" s="487"/>
      <c r="D181" s="487"/>
      <c r="E181" s="676"/>
      <c r="F181" s="535"/>
    </row>
    <row r="182" spans="1:6" s="1" customFormat="1" ht="13" x14ac:dyDescent="0.25">
      <c r="A182" s="453"/>
      <c r="B182" s="375"/>
      <c r="C182" s="487"/>
      <c r="D182" s="487"/>
      <c r="E182" s="676"/>
      <c r="F182" s="535"/>
    </row>
    <row r="183" spans="1:6" s="1" customFormat="1" ht="37.5" x14ac:dyDescent="0.25">
      <c r="A183" s="453" t="s">
        <v>356</v>
      </c>
      <c r="B183" s="490" t="s">
        <v>357</v>
      </c>
      <c r="C183" s="487" t="s">
        <v>79</v>
      </c>
      <c r="D183" s="487">
        <v>12.7</v>
      </c>
      <c r="E183" s="676"/>
      <c r="F183" s="535">
        <f>D183*E183</f>
        <v>0</v>
      </c>
    </row>
    <row r="184" spans="1:6" s="1" customFormat="1" x14ac:dyDescent="0.25">
      <c r="A184" s="453"/>
      <c r="B184" s="490"/>
      <c r="C184" s="487"/>
      <c r="D184" s="487"/>
      <c r="E184" s="676"/>
      <c r="F184" s="535"/>
    </row>
    <row r="185" spans="1:6" s="1" customFormat="1" ht="13" x14ac:dyDescent="0.25">
      <c r="A185" s="453"/>
      <c r="B185" s="295" t="s">
        <v>361</v>
      </c>
      <c r="C185" s="487"/>
      <c r="D185" s="487"/>
      <c r="E185" s="676"/>
      <c r="F185" s="535"/>
    </row>
    <row r="186" spans="1:6" s="1" customFormat="1" ht="13" x14ac:dyDescent="0.25">
      <c r="A186" s="453"/>
      <c r="B186" s="375"/>
      <c r="C186" s="487"/>
      <c r="D186" s="487"/>
      <c r="E186" s="676"/>
      <c r="F186" s="535"/>
    </row>
    <row r="187" spans="1:6" s="1" customFormat="1" ht="62.5" x14ac:dyDescent="0.25">
      <c r="A187" s="453" t="s">
        <v>363</v>
      </c>
      <c r="B187" s="490" t="s">
        <v>362</v>
      </c>
      <c r="C187" s="487" t="s">
        <v>79</v>
      </c>
      <c r="D187" s="487">
        <v>250</v>
      </c>
      <c r="E187" s="676"/>
      <c r="F187" s="535">
        <f>D187*E187</f>
        <v>0</v>
      </c>
    </row>
    <row r="188" spans="1:6" s="1" customFormat="1" x14ac:dyDescent="0.25">
      <c r="A188" s="453"/>
      <c r="B188" s="490"/>
      <c r="C188" s="487"/>
      <c r="D188" s="487"/>
      <c r="E188" s="676"/>
      <c r="F188" s="535"/>
    </row>
    <row r="189" spans="1:6" s="1" customFormat="1" ht="50" x14ac:dyDescent="0.25">
      <c r="A189" s="453" t="s">
        <v>364</v>
      </c>
      <c r="B189" s="490" t="s">
        <v>418</v>
      </c>
      <c r="C189" s="487" t="s">
        <v>66</v>
      </c>
      <c r="D189" s="487">
        <v>53</v>
      </c>
      <c r="E189" s="676"/>
      <c r="F189" s="535">
        <f>D189*E189</f>
        <v>0</v>
      </c>
    </row>
    <row r="190" spans="1:6" s="1" customFormat="1" x14ac:dyDescent="0.25">
      <c r="A190" s="453"/>
      <c r="B190" s="490"/>
      <c r="C190" s="487"/>
      <c r="D190" s="487"/>
      <c r="E190" s="676"/>
      <c r="F190" s="535"/>
    </row>
    <row r="191" spans="1:6" s="1" customFormat="1" ht="25" x14ac:dyDescent="0.25">
      <c r="A191" s="453" t="s">
        <v>429</v>
      </c>
      <c r="B191" s="490" t="s">
        <v>430</v>
      </c>
      <c r="C191" s="487" t="s">
        <v>79</v>
      </c>
      <c r="D191" s="487">
        <v>75</v>
      </c>
      <c r="E191" s="676"/>
      <c r="F191" s="535">
        <f t="shared" ref="F191:F197" si="1">D191*E191</f>
        <v>0</v>
      </c>
    </row>
    <row r="192" spans="1:6" s="1" customFormat="1" x14ac:dyDescent="0.25">
      <c r="A192" s="453"/>
      <c r="B192" s="490"/>
      <c r="C192" s="487"/>
      <c r="D192" s="487"/>
      <c r="E192" s="676"/>
      <c r="F192" s="535">
        <f t="shared" si="1"/>
        <v>0</v>
      </c>
    </row>
    <row r="193" spans="1:6" s="1" customFormat="1" ht="13" x14ac:dyDescent="0.3">
      <c r="A193" s="306"/>
      <c r="B193" s="295" t="s">
        <v>183</v>
      </c>
      <c r="C193" s="307"/>
      <c r="D193" s="307"/>
      <c r="E193" s="499"/>
      <c r="F193" s="535">
        <f t="shared" si="1"/>
        <v>0</v>
      </c>
    </row>
    <row r="194" spans="1:6" s="1" customFormat="1" ht="13" x14ac:dyDescent="0.3">
      <c r="A194" s="306"/>
      <c r="B194" s="375"/>
      <c r="C194" s="307"/>
      <c r="D194" s="307"/>
      <c r="E194" s="499"/>
      <c r="F194" s="535">
        <f t="shared" si="1"/>
        <v>0</v>
      </c>
    </row>
    <row r="195" spans="1:6" s="1" customFormat="1" ht="13" x14ac:dyDescent="0.3">
      <c r="A195" s="306"/>
      <c r="B195" s="295" t="s">
        <v>368</v>
      </c>
      <c r="C195" s="307"/>
      <c r="D195" s="307"/>
      <c r="E195" s="499"/>
      <c r="F195" s="535">
        <f t="shared" si="1"/>
        <v>0</v>
      </c>
    </row>
    <row r="196" spans="1:6" s="1" customFormat="1" ht="13" x14ac:dyDescent="0.3">
      <c r="A196" s="306"/>
      <c r="B196" s="374"/>
      <c r="C196" s="307"/>
      <c r="D196" s="307"/>
      <c r="E196" s="499"/>
      <c r="F196" s="535">
        <f t="shared" si="1"/>
        <v>0</v>
      </c>
    </row>
    <row r="197" spans="1:6" s="1" customFormat="1" ht="37.5" x14ac:dyDescent="0.25">
      <c r="A197" s="503"/>
      <c r="B197" s="304" t="s">
        <v>181</v>
      </c>
      <c r="C197" s="487"/>
      <c r="D197" s="487"/>
      <c r="E197" s="676"/>
      <c r="F197" s="535">
        <f t="shared" si="1"/>
        <v>0</v>
      </c>
    </row>
    <row r="198" spans="1:6" s="1" customFormat="1" ht="13" thickBot="1" x14ac:dyDescent="0.3">
      <c r="A198" s="466"/>
      <c r="B198" s="467"/>
      <c r="C198" s="468"/>
      <c r="D198" s="468" t="s">
        <v>119</v>
      </c>
      <c r="E198" s="469"/>
      <c r="F198" s="470">
        <f>SUM(F165:F197)</f>
        <v>0</v>
      </c>
    </row>
    <row r="199" spans="1:6" s="1" customFormat="1" ht="13" thickBot="1" x14ac:dyDescent="0.3">
      <c r="A199" s="474"/>
      <c r="B199" s="445"/>
      <c r="C199" s="448"/>
      <c r="D199" s="448"/>
      <c r="E199" s="475"/>
      <c r="F199" s="476"/>
    </row>
    <row r="200" spans="1:6" s="1" customFormat="1" ht="26.5" thickBot="1" x14ac:dyDescent="0.25">
      <c r="A200" s="800" t="s">
        <v>72</v>
      </c>
      <c r="B200" s="801" t="s">
        <v>73</v>
      </c>
      <c r="C200" s="801" t="s">
        <v>74</v>
      </c>
      <c r="D200" s="801" t="s">
        <v>75</v>
      </c>
      <c r="E200" s="821" t="s">
        <v>1442</v>
      </c>
      <c r="F200" s="822" t="s">
        <v>1443</v>
      </c>
    </row>
    <row r="201" spans="1:6" s="1" customFormat="1" ht="13" x14ac:dyDescent="0.3">
      <c r="A201" s="306"/>
      <c r="B201" s="374"/>
      <c r="C201" s="307"/>
      <c r="D201" s="307"/>
      <c r="E201" s="499"/>
      <c r="F201" s="500"/>
    </row>
    <row r="202" spans="1:6" s="1" customFormat="1" ht="37.5" x14ac:dyDescent="0.25">
      <c r="A202" s="453" t="s">
        <v>419</v>
      </c>
      <c r="B202" s="490" t="s">
        <v>420</v>
      </c>
      <c r="C202" s="487" t="s">
        <v>66</v>
      </c>
      <c r="D202" s="487">
        <v>12</v>
      </c>
      <c r="E202" s="676"/>
      <c r="F202" s="535">
        <f>D202*E202</f>
        <v>0</v>
      </c>
    </row>
    <row r="203" spans="1:6" s="1" customFormat="1" ht="13" x14ac:dyDescent="0.3">
      <c r="A203" s="306"/>
      <c r="B203" s="374"/>
      <c r="C203" s="307"/>
      <c r="D203" s="307"/>
      <c r="E203" s="676"/>
      <c r="F203" s="535"/>
    </row>
    <row r="204" spans="1:6" s="1" customFormat="1" ht="37.5" x14ac:dyDescent="0.25">
      <c r="A204" s="453" t="s">
        <v>421</v>
      </c>
      <c r="B204" s="490" t="s">
        <v>420</v>
      </c>
      <c r="C204" s="487" t="s">
        <v>66</v>
      </c>
      <c r="D204" s="487">
        <v>50</v>
      </c>
      <c r="E204" s="676"/>
      <c r="F204" s="535">
        <f>D204*E204</f>
        <v>0</v>
      </c>
    </row>
    <row r="205" spans="1:6" s="1" customFormat="1" ht="13" x14ac:dyDescent="0.3">
      <c r="A205" s="306"/>
      <c r="B205" s="374"/>
      <c r="C205" s="307"/>
      <c r="D205" s="307"/>
      <c r="E205" s="676"/>
      <c r="F205" s="535"/>
    </row>
    <row r="206" spans="1:6" s="1" customFormat="1" ht="13" x14ac:dyDescent="0.25">
      <c r="A206" s="453"/>
      <c r="B206" s="295" t="s">
        <v>184</v>
      </c>
      <c r="C206" s="487"/>
      <c r="D206" s="487"/>
      <c r="E206" s="676"/>
      <c r="F206" s="535"/>
    </row>
    <row r="207" spans="1:6" s="1" customFormat="1" ht="13" x14ac:dyDescent="0.25">
      <c r="A207" s="453"/>
      <c r="B207" s="295"/>
      <c r="C207" s="487"/>
      <c r="D207" s="487"/>
      <c r="E207" s="676"/>
      <c r="F207" s="535"/>
    </row>
    <row r="208" spans="1:6" s="1" customFormat="1" ht="50" x14ac:dyDescent="0.25">
      <c r="A208" s="453" t="s">
        <v>424</v>
      </c>
      <c r="B208" s="454" t="s">
        <v>422</v>
      </c>
      <c r="C208" s="487" t="s">
        <v>79</v>
      </c>
      <c r="D208" s="487">
        <v>145</v>
      </c>
      <c r="E208" s="676"/>
      <c r="F208" s="535">
        <f>D208*E208</f>
        <v>0</v>
      </c>
    </row>
    <row r="209" spans="1:6" s="1" customFormat="1" x14ac:dyDescent="0.25">
      <c r="A209" s="453"/>
      <c r="B209" s="454"/>
      <c r="C209" s="487"/>
      <c r="D209" s="487"/>
      <c r="E209" s="676"/>
      <c r="F209" s="535"/>
    </row>
    <row r="210" spans="1:6" s="1" customFormat="1" ht="37.5" x14ac:dyDescent="0.25">
      <c r="A210" s="453" t="s">
        <v>425</v>
      </c>
      <c r="B210" s="454" t="s">
        <v>426</v>
      </c>
      <c r="C210" s="487" t="s">
        <v>79</v>
      </c>
      <c r="D210" s="487">
        <v>250</v>
      </c>
      <c r="E210" s="676"/>
      <c r="F210" s="535">
        <f>D210*E210</f>
        <v>0</v>
      </c>
    </row>
    <row r="211" spans="1:6" s="1" customFormat="1" x14ac:dyDescent="0.25">
      <c r="A211" s="453"/>
      <c r="B211" s="454"/>
      <c r="C211" s="487"/>
      <c r="D211" s="487"/>
      <c r="E211" s="676"/>
      <c r="F211" s="535"/>
    </row>
    <row r="212" spans="1:6" s="1" customFormat="1" ht="13" x14ac:dyDescent="0.3">
      <c r="A212" s="306"/>
      <c r="B212" s="295" t="s">
        <v>388</v>
      </c>
      <c r="C212" s="307"/>
      <c r="D212" s="307"/>
      <c r="E212" s="676"/>
      <c r="F212" s="535"/>
    </row>
    <row r="213" spans="1:6" s="1" customFormat="1" ht="13" x14ac:dyDescent="0.3">
      <c r="A213" s="306"/>
      <c r="B213" s="295"/>
      <c r="C213" s="307"/>
      <c r="D213" s="307"/>
      <c r="E213" s="676"/>
      <c r="F213" s="535"/>
    </row>
    <row r="214" spans="1:6" s="1" customFormat="1" ht="125" x14ac:dyDescent="0.25">
      <c r="A214" s="453" t="s">
        <v>389</v>
      </c>
      <c r="B214" s="454" t="s">
        <v>923</v>
      </c>
      <c r="C214" s="487" t="s">
        <v>79</v>
      </c>
      <c r="D214" s="487">
        <v>119.7</v>
      </c>
      <c r="E214" s="676"/>
      <c r="F214" s="814">
        <f>D214*E214</f>
        <v>0</v>
      </c>
    </row>
    <row r="215" spans="1:6" s="1" customFormat="1" x14ac:dyDescent="0.25">
      <c r="A215" s="453"/>
      <c r="B215" s="502"/>
      <c r="C215" s="487"/>
      <c r="D215" s="487"/>
      <c r="E215" s="676"/>
      <c r="F215" s="535"/>
    </row>
    <row r="216" spans="1:6" s="1" customFormat="1" ht="150" x14ac:dyDescent="0.25">
      <c r="A216" s="453" t="s">
        <v>433</v>
      </c>
      <c r="B216" s="454" t="s">
        <v>431</v>
      </c>
      <c r="C216" s="487" t="s">
        <v>432</v>
      </c>
      <c r="D216" s="487">
        <v>69.5</v>
      </c>
      <c r="E216" s="676"/>
      <c r="F216" s="535">
        <f>D216*E216</f>
        <v>0</v>
      </c>
    </row>
    <row r="217" spans="1:6" s="1" customFormat="1" ht="13" x14ac:dyDescent="0.3">
      <c r="A217" s="453"/>
      <c r="B217" s="502"/>
      <c r="C217" s="487"/>
      <c r="D217" s="307"/>
      <c r="E217" s="676"/>
      <c r="F217" s="535"/>
    </row>
    <row r="218" spans="1:6" s="1" customFormat="1" ht="13" x14ac:dyDescent="0.3">
      <c r="A218" s="306"/>
      <c r="B218" s="295" t="s">
        <v>188</v>
      </c>
      <c r="C218" s="307"/>
      <c r="D218" s="307"/>
      <c r="E218" s="676"/>
      <c r="F218" s="535"/>
    </row>
    <row r="219" spans="1:6" s="1" customFormat="1" ht="13" x14ac:dyDescent="0.3">
      <c r="A219" s="306"/>
      <c r="B219" s="295"/>
      <c r="C219" s="307"/>
      <c r="D219" s="307"/>
      <c r="E219" s="676"/>
      <c r="F219" s="535"/>
    </row>
    <row r="220" spans="1:6" s="1" customFormat="1" ht="50" x14ac:dyDescent="0.25">
      <c r="A220" s="453" t="s">
        <v>187</v>
      </c>
      <c r="B220" s="454" t="s">
        <v>369</v>
      </c>
      <c r="C220" s="487" t="s">
        <v>79</v>
      </c>
      <c r="D220" s="487">
        <v>120</v>
      </c>
      <c r="E220" s="676"/>
      <c r="F220" s="535">
        <f>D220*E220</f>
        <v>0</v>
      </c>
    </row>
    <row r="221" spans="1:6" s="1" customFormat="1" x14ac:dyDescent="0.25">
      <c r="A221" s="453"/>
      <c r="B221" s="502"/>
      <c r="C221" s="487"/>
      <c r="D221" s="487"/>
      <c r="E221" s="676"/>
      <c r="F221" s="535"/>
    </row>
    <row r="222" spans="1:6" s="1" customFormat="1" ht="37.5" x14ac:dyDescent="0.25">
      <c r="A222" s="453" t="s">
        <v>427</v>
      </c>
      <c r="B222" s="454" t="s">
        <v>376</v>
      </c>
      <c r="C222" s="487" t="s">
        <v>79</v>
      </c>
      <c r="D222" s="487">
        <v>85</v>
      </c>
      <c r="E222" s="676"/>
      <c r="F222" s="535">
        <f>D222*E222</f>
        <v>0</v>
      </c>
    </row>
    <row r="223" spans="1:6" s="1" customFormat="1" x14ac:dyDescent="0.25">
      <c r="A223" s="453"/>
      <c r="B223" s="454"/>
      <c r="C223" s="487"/>
      <c r="D223" s="487"/>
      <c r="E223" s="676"/>
      <c r="F223" s="535"/>
    </row>
    <row r="224" spans="1:6" s="1" customFormat="1" ht="13" thickBot="1" x14ac:dyDescent="0.3">
      <c r="A224" s="466"/>
      <c r="B224" s="467"/>
      <c r="C224" s="468"/>
      <c r="D224" s="468" t="s">
        <v>119</v>
      </c>
      <c r="E224" s="469"/>
      <c r="F224" s="470">
        <f>SUM(F202:F223)</f>
        <v>0</v>
      </c>
    </row>
    <row r="225" spans="1:6" s="1" customFormat="1" x14ac:dyDescent="0.25">
      <c r="A225" s="474"/>
      <c r="B225" s="445"/>
      <c r="C225" s="448"/>
      <c r="D225" s="448"/>
      <c r="E225" s="475"/>
      <c r="F225" s="476"/>
    </row>
    <row r="226" spans="1:6" ht="13" thickBot="1" x14ac:dyDescent="0.3">
      <c r="A226" s="451"/>
      <c r="B226" s="451"/>
      <c r="C226" s="445"/>
      <c r="D226" s="445"/>
      <c r="E226" s="449"/>
      <c r="F226" s="542"/>
    </row>
    <row r="227" spans="1:6" ht="26.5" thickBot="1" x14ac:dyDescent="0.3">
      <c r="A227" s="800" t="s">
        <v>72</v>
      </c>
      <c r="B227" s="801" t="s">
        <v>73</v>
      </c>
      <c r="C227" s="801" t="s">
        <v>74</v>
      </c>
      <c r="D227" s="801" t="s">
        <v>75</v>
      </c>
      <c r="E227" s="821" t="s">
        <v>1442</v>
      </c>
      <c r="F227" s="822" t="s">
        <v>1443</v>
      </c>
    </row>
    <row r="228" spans="1:6" ht="13" x14ac:dyDescent="0.3">
      <c r="A228" s="306"/>
      <c r="B228" s="307"/>
      <c r="C228" s="307"/>
      <c r="D228" s="307"/>
      <c r="E228" s="499"/>
      <c r="F228" s="500"/>
    </row>
    <row r="229" spans="1:6" ht="37.5" x14ac:dyDescent="0.25">
      <c r="A229" s="453" t="s">
        <v>428</v>
      </c>
      <c r="B229" s="454" t="s">
        <v>926</v>
      </c>
      <c r="C229" s="487" t="s">
        <v>79</v>
      </c>
      <c r="D229" s="487">
        <v>60</v>
      </c>
      <c r="E229" s="676"/>
      <c r="F229" s="535">
        <f>D229*E229</f>
        <v>0</v>
      </c>
    </row>
    <row r="230" spans="1:6" ht="13" x14ac:dyDescent="0.3">
      <c r="A230" s="306"/>
      <c r="B230" s="307"/>
      <c r="C230" s="307"/>
      <c r="D230" s="307"/>
      <c r="E230" s="676"/>
      <c r="F230" s="535"/>
    </row>
    <row r="231" spans="1:6" ht="87.5" x14ac:dyDescent="0.25">
      <c r="A231" s="453" t="s">
        <v>378</v>
      </c>
      <c r="B231" s="454" t="s">
        <v>423</v>
      </c>
      <c r="C231" s="487" t="s">
        <v>79</v>
      </c>
      <c r="D231" s="487">
        <v>11</v>
      </c>
      <c r="E231" s="676"/>
      <c r="F231" s="535">
        <f>D231*E231</f>
        <v>0</v>
      </c>
    </row>
    <row r="232" spans="1:6" x14ac:dyDescent="0.25">
      <c r="A232" s="453"/>
      <c r="B232" s="502"/>
      <c r="C232" s="487"/>
      <c r="D232" s="487"/>
      <c r="E232" s="676"/>
      <c r="F232" s="535"/>
    </row>
    <row r="233" spans="1:6" ht="13" x14ac:dyDescent="0.25">
      <c r="A233" s="453"/>
      <c r="B233" s="295" t="s">
        <v>434</v>
      </c>
      <c r="C233" s="487"/>
      <c r="D233" s="487"/>
      <c r="E233" s="676"/>
      <c r="F233" s="535"/>
    </row>
    <row r="234" spans="1:6" ht="13" x14ac:dyDescent="0.25">
      <c r="A234" s="453"/>
      <c r="B234" s="295"/>
      <c r="C234" s="487"/>
      <c r="D234" s="487"/>
      <c r="E234" s="676"/>
      <c r="F234" s="535"/>
    </row>
    <row r="235" spans="1:6" ht="13" x14ac:dyDescent="0.25">
      <c r="A235" s="453"/>
      <c r="B235" s="295" t="s">
        <v>435</v>
      </c>
      <c r="C235" s="487"/>
      <c r="D235" s="487"/>
      <c r="E235" s="676"/>
      <c r="F235" s="535"/>
    </row>
    <row r="236" spans="1:6" ht="13" x14ac:dyDescent="0.25">
      <c r="A236" s="453"/>
      <c r="B236" s="295"/>
      <c r="C236" s="487"/>
      <c r="D236" s="487"/>
      <c r="E236" s="676"/>
      <c r="F236" s="535"/>
    </row>
    <row r="237" spans="1:6" ht="112.5" x14ac:dyDescent="0.25">
      <c r="A237" s="453" t="s">
        <v>379</v>
      </c>
      <c r="B237" s="454" t="s">
        <v>440</v>
      </c>
      <c r="C237" s="487" t="s">
        <v>294</v>
      </c>
      <c r="D237" s="487">
        <v>2</v>
      </c>
      <c r="E237" s="676"/>
      <c r="F237" s="535">
        <f>D237*E237</f>
        <v>0</v>
      </c>
    </row>
    <row r="238" spans="1:6" x14ac:dyDescent="0.25">
      <c r="A238" s="453"/>
      <c r="B238" s="454"/>
      <c r="C238" s="487"/>
      <c r="D238" s="487"/>
      <c r="E238" s="676"/>
      <c r="F238" s="535"/>
    </row>
    <row r="239" spans="1:6" ht="13" x14ac:dyDescent="0.25">
      <c r="A239" s="453"/>
      <c r="B239" s="295" t="s">
        <v>194</v>
      </c>
      <c r="C239" s="487"/>
      <c r="D239" s="487"/>
      <c r="E239" s="676"/>
      <c r="F239" s="535"/>
    </row>
    <row r="240" spans="1:6" x14ac:dyDescent="0.25">
      <c r="A240" s="453"/>
      <c r="B240" s="454"/>
      <c r="C240" s="487"/>
      <c r="D240" s="487"/>
      <c r="E240" s="676"/>
      <c r="F240" s="535"/>
    </row>
    <row r="241" spans="1:6" ht="87.5" x14ac:dyDescent="0.25">
      <c r="A241" s="453"/>
      <c r="B241" s="304" t="s">
        <v>436</v>
      </c>
      <c r="C241" s="487"/>
      <c r="D241" s="487"/>
      <c r="E241" s="676"/>
      <c r="F241" s="535"/>
    </row>
    <row r="242" spans="1:6" x14ac:dyDescent="0.25">
      <c r="A242" s="453"/>
      <c r="B242" s="304"/>
      <c r="C242" s="487"/>
      <c r="D242" s="487"/>
      <c r="E242" s="676"/>
      <c r="F242" s="535"/>
    </row>
    <row r="243" spans="1:6" ht="62.5" x14ac:dyDescent="0.25">
      <c r="A243" s="453" t="s">
        <v>386</v>
      </c>
      <c r="B243" s="454" t="s">
        <v>437</v>
      </c>
      <c r="C243" s="487" t="s">
        <v>294</v>
      </c>
      <c r="D243" s="487">
        <v>1</v>
      </c>
      <c r="E243" s="676"/>
      <c r="F243" s="535">
        <f>D243*E243</f>
        <v>0</v>
      </c>
    </row>
    <row r="244" spans="1:6" x14ac:dyDescent="0.25">
      <c r="A244" s="453"/>
      <c r="B244" s="304"/>
      <c r="C244" s="487"/>
      <c r="D244" s="487"/>
      <c r="E244" s="676"/>
      <c r="F244" s="535"/>
    </row>
    <row r="245" spans="1:6" ht="37.5" x14ac:dyDescent="0.25">
      <c r="A245" s="453" t="s">
        <v>439</v>
      </c>
      <c r="B245" s="454" t="s">
        <v>438</v>
      </c>
      <c r="C245" s="487" t="s">
        <v>294</v>
      </c>
      <c r="D245" s="487">
        <v>8</v>
      </c>
      <c r="E245" s="676"/>
      <c r="F245" s="535">
        <f>D245*E245</f>
        <v>0</v>
      </c>
    </row>
    <row r="246" spans="1:6" x14ac:dyDescent="0.25">
      <c r="A246" s="453"/>
      <c r="B246" s="454"/>
      <c r="C246" s="487"/>
      <c r="D246" s="487"/>
      <c r="E246" s="676"/>
      <c r="F246" s="535"/>
    </row>
    <row r="247" spans="1:6" ht="13" x14ac:dyDescent="0.25">
      <c r="A247" s="453"/>
      <c r="B247" s="295"/>
      <c r="C247" s="487"/>
      <c r="D247" s="487"/>
      <c r="E247" s="676"/>
      <c r="F247" s="535"/>
    </row>
    <row r="248" spans="1:6" ht="13" x14ac:dyDescent="0.25">
      <c r="A248" s="453"/>
      <c r="B248" s="295"/>
      <c r="C248" s="487"/>
      <c r="D248" s="487"/>
      <c r="E248" s="676"/>
      <c r="F248" s="535"/>
    </row>
    <row r="249" spans="1:6" ht="13" x14ac:dyDescent="0.25">
      <c r="A249" s="453"/>
      <c r="B249" s="295"/>
      <c r="C249" s="487"/>
      <c r="D249" s="487"/>
      <c r="E249" s="676"/>
      <c r="F249" s="535"/>
    </row>
    <row r="250" spans="1:6" ht="13" x14ac:dyDescent="0.25">
      <c r="A250" s="453"/>
      <c r="B250" s="295"/>
      <c r="C250" s="487"/>
      <c r="D250" s="487"/>
      <c r="E250" s="676"/>
      <c r="F250" s="535"/>
    </row>
    <row r="251" spans="1:6" ht="13" x14ac:dyDescent="0.25">
      <c r="A251" s="453"/>
      <c r="B251" s="295"/>
      <c r="C251" s="487"/>
      <c r="D251" s="487"/>
      <c r="E251" s="676"/>
      <c r="F251" s="535"/>
    </row>
    <row r="252" spans="1:6" x14ac:dyDescent="0.25">
      <c r="A252" s="453"/>
      <c r="B252" s="304"/>
      <c r="C252" s="487"/>
      <c r="D252" s="487"/>
      <c r="E252" s="676"/>
      <c r="F252" s="535"/>
    </row>
    <row r="253" spans="1:6" x14ac:dyDescent="0.25">
      <c r="A253" s="453"/>
      <c r="B253" s="454"/>
      <c r="C253" s="487"/>
      <c r="D253" s="487"/>
      <c r="E253" s="676"/>
      <c r="F253" s="535"/>
    </row>
    <row r="254" spans="1:6" x14ac:dyDescent="0.25">
      <c r="A254" s="453"/>
      <c r="B254" s="454"/>
      <c r="C254" s="487"/>
      <c r="D254" s="487"/>
      <c r="E254" s="676"/>
      <c r="F254" s="535"/>
    </row>
    <row r="255" spans="1:6" s="1" customFormat="1" ht="13" thickBot="1" x14ac:dyDescent="0.3">
      <c r="A255" s="466"/>
      <c r="B255" s="467"/>
      <c r="C255" s="468"/>
      <c r="D255" s="468" t="s">
        <v>119</v>
      </c>
      <c r="E255" s="469"/>
      <c r="F255" s="470">
        <f>SUM(F229:F254)</f>
        <v>0</v>
      </c>
    </row>
    <row r="256" spans="1:6" s="1" customFormat="1" x14ac:dyDescent="0.25">
      <c r="A256" s="474"/>
      <c r="B256" s="445"/>
      <c r="C256" s="448"/>
      <c r="D256" s="448"/>
      <c r="E256" s="475"/>
      <c r="F256" s="476"/>
    </row>
    <row r="257" spans="1:6" s="1" customFormat="1" ht="13" thickBot="1" x14ac:dyDescent="0.3">
      <c r="A257" s="492"/>
      <c r="B257" s="445"/>
      <c r="C257" s="448"/>
      <c r="D257" s="448"/>
      <c r="E257" s="449"/>
      <c r="F257" s="542"/>
    </row>
    <row r="258" spans="1:6" s="1" customFormat="1" ht="26.5" thickBot="1" x14ac:dyDescent="0.25">
      <c r="A258" s="800" t="s">
        <v>72</v>
      </c>
      <c r="B258" s="801" t="s">
        <v>73</v>
      </c>
      <c r="C258" s="801" t="s">
        <v>74</v>
      </c>
      <c r="D258" s="801" t="s">
        <v>75</v>
      </c>
      <c r="E258" s="821" t="s">
        <v>1442</v>
      </c>
      <c r="F258" s="822" t="s">
        <v>1443</v>
      </c>
    </row>
    <row r="259" spans="1:6" s="1" customFormat="1" ht="13" x14ac:dyDescent="0.3">
      <c r="A259" s="306"/>
      <c r="B259" s="307"/>
      <c r="C259" s="307"/>
      <c r="D259" s="307"/>
      <c r="E259" s="499"/>
      <c r="F259" s="500"/>
    </row>
    <row r="260" spans="1:6" s="1" customFormat="1" ht="13" x14ac:dyDescent="0.25">
      <c r="A260" s="453"/>
      <c r="B260" s="295" t="s">
        <v>193</v>
      </c>
      <c r="C260" s="487"/>
      <c r="D260" s="487"/>
      <c r="E260" s="676"/>
      <c r="F260" s="535"/>
    </row>
    <row r="261" spans="1:6" s="1" customFormat="1" x14ac:dyDescent="0.25">
      <c r="A261" s="453"/>
      <c r="B261" s="304"/>
      <c r="C261" s="487"/>
      <c r="D261" s="487"/>
      <c r="E261" s="676"/>
      <c r="F261" s="535"/>
    </row>
    <row r="262" spans="1:6" s="1" customFormat="1" ht="112.5" x14ac:dyDescent="0.25">
      <c r="A262" s="453" t="s">
        <v>442</v>
      </c>
      <c r="B262" s="454" t="s">
        <v>441</v>
      </c>
      <c r="C262" s="487" t="s">
        <v>294</v>
      </c>
      <c r="D262" s="487">
        <v>1</v>
      </c>
      <c r="E262" s="676"/>
      <c r="F262" s="535">
        <f t="shared" ref="F262:F274" si="2">D262*E262</f>
        <v>0</v>
      </c>
    </row>
    <row r="263" spans="1:6" s="1" customFormat="1" ht="13" x14ac:dyDescent="0.3">
      <c r="A263" s="306"/>
      <c r="B263" s="307"/>
      <c r="C263" s="307"/>
      <c r="D263" s="307"/>
      <c r="E263" s="676"/>
      <c r="F263" s="535"/>
    </row>
    <row r="264" spans="1:6" s="1" customFormat="1" ht="25" x14ac:dyDescent="0.25">
      <c r="A264" s="453" t="s">
        <v>444</v>
      </c>
      <c r="B264" s="454" t="s">
        <v>443</v>
      </c>
      <c r="C264" s="487" t="s">
        <v>294</v>
      </c>
      <c r="D264" s="487">
        <v>2</v>
      </c>
      <c r="E264" s="676"/>
      <c r="F264" s="535">
        <f t="shared" si="2"/>
        <v>0</v>
      </c>
    </row>
    <row r="265" spans="1:6" s="1" customFormat="1" x14ac:dyDescent="0.25">
      <c r="A265" s="453"/>
      <c r="B265" s="451"/>
      <c r="C265" s="487"/>
      <c r="D265" s="487"/>
      <c r="E265" s="676"/>
      <c r="F265" s="535"/>
    </row>
    <row r="266" spans="1:6" s="1" customFormat="1" ht="125" x14ac:dyDescent="0.25">
      <c r="A266" s="453" t="s">
        <v>387</v>
      </c>
      <c r="B266" s="454" t="s">
        <v>914</v>
      </c>
      <c r="C266" s="487" t="s">
        <v>294</v>
      </c>
      <c r="D266" s="487">
        <v>1</v>
      </c>
      <c r="E266" s="676"/>
      <c r="F266" s="535">
        <f t="shared" si="2"/>
        <v>0</v>
      </c>
    </row>
    <row r="267" spans="1:6" s="1" customFormat="1" x14ac:dyDescent="0.25">
      <c r="A267" s="453"/>
      <c r="B267" s="451"/>
      <c r="C267" s="487"/>
      <c r="D267" s="487"/>
      <c r="E267" s="676"/>
      <c r="F267" s="535"/>
    </row>
    <row r="268" spans="1:6" s="1" customFormat="1" ht="112.5" x14ac:dyDescent="0.25">
      <c r="A268" s="453" t="s">
        <v>445</v>
      </c>
      <c r="B268" s="454" t="s">
        <v>446</v>
      </c>
      <c r="C268" s="487" t="s">
        <v>294</v>
      </c>
      <c r="D268" s="487">
        <v>1</v>
      </c>
      <c r="E268" s="676"/>
      <c r="F268" s="535">
        <f t="shared" si="2"/>
        <v>0</v>
      </c>
    </row>
    <row r="269" spans="1:6" s="1" customFormat="1" x14ac:dyDescent="0.25">
      <c r="A269" s="453"/>
      <c r="B269" s="451"/>
      <c r="C269" s="487"/>
      <c r="D269" s="487"/>
      <c r="E269" s="676"/>
      <c r="F269" s="535"/>
    </row>
    <row r="270" spans="1:6" s="1" customFormat="1" ht="112.5" x14ac:dyDescent="0.25">
      <c r="A270" s="453" t="s">
        <v>447</v>
      </c>
      <c r="B270" s="454" t="s">
        <v>915</v>
      </c>
      <c r="C270" s="487" t="s">
        <v>294</v>
      </c>
      <c r="D270" s="487">
        <v>2</v>
      </c>
      <c r="E270" s="676"/>
      <c r="F270" s="535">
        <f t="shared" si="2"/>
        <v>0</v>
      </c>
    </row>
    <row r="271" spans="1:6" s="1" customFormat="1" x14ac:dyDescent="0.25">
      <c r="A271" s="453"/>
      <c r="B271" s="451"/>
      <c r="C271" s="487"/>
      <c r="D271" s="487"/>
      <c r="E271" s="676"/>
      <c r="F271" s="535"/>
    </row>
    <row r="272" spans="1:6" s="1" customFormat="1" ht="13" x14ac:dyDescent="0.25">
      <c r="A272" s="453"/>
      <c r="B272" s="311" t="s">
        <v>450</v>
      </c>
      <c r="C272" s="487"/>
      <c r="D272" s="487"/>
      <c r="E272" s="676"/>
      <c r="F272" s="535"/>
    </row>
    <row r="273" spans="1:6" s="1" customFormat="1" x14ac:dyDescent="0.25">
      <c r="A273" s="453"/>
      <c r="B273" s="451"/>
      <c r="C273" s="487"/>
      <c r="D273" s="487"/>
      <c r="E273" s="676"/>
      <c r="F273" s="535"/>
    </row>
    <row r="274" spans="1:6" s="1" customFormat="1" ht="50" x14ac:dyDescent="0.25">
      <c r="A274" s="453" t="s">
        <v>34</v>
      </c>
      <c r="B274" s="454" t="s">
        <v>448</v>
      </c>
      <c r="C274" s="488" t="s">
        <v>66</v>
      </c>
      <c r="D274" s="487">
        <v>185</v>
      </c>
      <c r="E274" s="676"/>
      <c r="F274" s="535">
        <f t="shared" si="2"/>
        <v>0</v>
      </c>
    </row>
    <row r="275" spans="1:6" s="1" customFormat="1" x14ac:dyDescent="0.25">
      <c r="A275" s="453"/>
      <c r="B275" s="454"/>
      <c r="C275" s="488"/>
      <c r="D275" s="487"/>
      <c r="E275" s="676"/>
      <c r="F275" s="535"/>
    </row>
    <row r="276" spans="1:6" s="1" customFormat="1" ht="13" x14ac:dyDescent="0.25">
      <c r="A276" s="453"/>
      <c r="B276" s="311"/>
      <c r="C276" s="488"/>
      <c r="D276" s="487"/>
      <c r="E276" s="676"/>
      <c r="F276" s="535"/>
    </row>
    <row r="277" spans="1:6" s="1" customFormat="1" ht="13" x14ac:dyDescent="0.25">
      <c r="A277" s="453"/>
      <c r="B277" s="311"/>
      <c r="C277" s="488"/>
      <c r="D277" s="487"/>
      <c r="E277" s="676"/>
      <c r="F277" s="535"/>
    </row>
    <row r="278" spans="1:6" s="1" customFormat="1" x14ac:dyDescent="0.25">
      <c r="A278" s="453"/>
      <c r="B278" s="463"/>
      <c r="C278" s="487"/>
      <c r="D278" s="487"/>
      <c r="E278" s="815"/>
      <c r="F278" s="535"/>
    </row>
    <row r="279" spans="1:6" s="1" customFormat="1" x14ac:dyDescent="0.25">
      <c r="A279" s="453"/>
      <c r="B279" s="505"/>
      <c r="C279" s="487"/>
      <c r="D279" s="487"/>
      <c r="E279" s="816"/>
      <c r="F279" s="535"/>
    </row>
    <row r="280" spans="1:6" ht="13" thickBot="1" x14ac:dyDescent="0.3">
      <c r="A280" s="466"/>
      <c r="B280" s="467"/>
      <c r="C280" s="468"/>
      <c r="D280" s="468" t="s">
        <v>119</v>
      </c>
      <c r="E280" s="469"/>
      <c r="F280" s="470">
        <f>SUM(F262:F279)</f>
        <v>0</v>
      </c>
    </row>
    <row r="281" spans="1:6" x14ac:dyDescent="0.25">
      <c r="A281" s="474"/>
      <c r="B281" s="445"/>
      <c r="C281" s="448"/>
      <c r="D281" s="448"/>
      <c r="E281" s="475"/>
      <c r="F281" s="476"/>
    </row>
    <row r="282" spans="1:6" x14ac:dyDescent="0.25">
      <c r="A282" s="474"/>
      <c r="B282" s="445"/>
      <c r="C282" s="448"/>
      <c r="D282" s="448"/>
      <c r="E282" s="475"/>
      <c r="F282" s="476"/>
    </row>
    <row r="283" spans="1:6" ht="13" thickBot="1" x14ac:dyDescent="0.3">
      <c r="A283" s="451"/>
      <c r="B283" s="451"/>
      <c r="C283" s="445"/>
      <c r="D283" s="445"/>
      <c r="E283" s="449"/>
      <c r="F283" s="817"/>
    </row>
    <row r="284" spans="1:6" ht="26.5" thickBot="1" x14ac:dyDescent="0.3">
      <c r="A284" s="800" t="s">
        <v>72</v>
      </c>
      <c r="B284" s="801" t="s">
        <v>73</v>
      </c>
      <c r="C284" s="801" t="s">
        <v>74</v>
      </c>
      <c r="D284" s="801" t="s">
        <v>75</v>
      </c>
      <c r="E284" s="821" t="s">
        <v>1442</v>
      </c>
      <c r="F284" s="822" t="s">
        <v>1443</v>
      </c>
    </row>
    <row r="285" spans="1:6" ht="13" x14ac:dyDescent="0.3">
      <c r="A285" s="306"/>
      <c r="B285" s="307"/>
      <c r="C285" s="307"/>
      <c r="D285" s="307"/>
      <c r="E285" s="499"/>
      <c r="F285" s="521"/>
    </row>
    <row r="286" spans="1:6" ht="13" x14ac:dyDescent="0.25">
      <c r="A286" s="453"/>
      <c r="B286" s="311" t="s">
        <v>138</v>
      </c>
      <c r="C286" s="488"/>
      <c r="D286" s="487"/>
      <c r="E286" s="676"/>
      <c r="F286" s="535"/>
    </row>
    <row r="287" spans="1:6" ht="13" x14ac:dyDescent="0.25">
      <c r="A287" s="453"/>
      <c r="B287" s="311"/>
      <c r="C287" s="488"/>
      <c r="D287" s="487"/>
      <c r="E287" s="676"/>
      <c r="F287" s="535"/>
    </row>
    <row r="288" spans="1:6" ht="25" x14ac:dyDescent="0.25">
      <c r="A288" s="453"/>
      <c r="B288" s="454" t="s">
        <v>449</v>
      </c>
      <c r="C288" s="488"/>
      <c r="D288" s="487"/>
      <c r="E288" s="676"/>
      <c r="F288" s="535"/>
    </row>
    <row r="289" spans="1:6" x14ac:dyDescent="0.25">
      <c r="A289" s="453"/>
      <c r="B289" s="454"/>
      <c r="C289" s="488"/>
      <c r="D289" s="487"/>
      <c r="E289" s="809"/>
      <c r="F289" s="535"/>
    </row>
    <row r="290" spans="1:6" ht="25" x14ac:dyDescent="0.25">
      <c r="A290" s="453" t="s">
        <v>35</v>
      </c>
      <c r="B290" s="463" t="s">
        <v>162</v>
      </c>
      <c r="C290" s="487" t="s">
        <v>294</v>
      </c>
      <c r="D290" s="487">
        <v>1</v>
      </c>
      <c r="E290" s="676"/>
      <c r="F290" s="535">
        <f>D290*E290</f>
        <v>0</v>
      </c>
    </row>
    <row r="291" spans="1:6" ht="13" x14ac:dyDescent="0.3">
      <c r="A291" s="306"/>
      <c r="B291" s="307"/>
      <c r="C291" s="307"/>
      <c r="D291" s="307"/>
      <c r="E291" s="676"/>
      <c r="F291" s="535"/>
    </row>
    <row r="292" spans="1:6" ht="13" x14ac:dyDescent="0.25">
      <c r="A292" s="453"/>
      <c r="B292" s="295" t="s">
        <v>171</v>
      </c>
      <c r="C292" s="487"/>
      <c r="D292" s="487"/>
      <c r="E292" s="676"/>
      <c r="F292" s="535"/>
    </row>
    <row r="293" spans="1:6" ht="13" x14ac:dyDescent="0.25">
      <c r="A293" s="453"/>
      <c r="B293" s="295"/>
      <c r="C293" s="487"/>
      <c r="D293" s="487"/>
      <c r="E293" s="676"/>
      <c r="F293" s="535"/>
    </row>
    <row r="294" spans="1:6" ht="13" x14ac:dyDescent="0.25">
      <c r="A294" s="453"/>
      <c r="B294" s="295" t="s">
        <v>405</v>
      </c>
      <c r="C294" s="487"/>
      <c r="D294" s="487"/>
      <c r="E294" s="676"/>
      <c r="F294" s="535"/>
    </row>
    <row r="295" spans="1:6" ht="13" x14ac:dyDescent="0.25">
      <c r="A295" s="453"/>
      <c r="B295" s="295"/>
      <c r="C295" s="487"/>
      <c r="D295" s="487"/>
      <c r="E295" s="676"/>
      <c r="F295" s="535"/>
    </row>
    <row r="296" spans="1:6" ht="150" x14ac:dyDescent="0.25">
      <c r="A296" s="453" t="s">
        <v>1370</v>
      </c>
      <c r="B296" s="454" t="s">
        <v>451</v>
      </c>
      <c r="C296" s="487" t="s">
        <v>294</v>
      </c>
      <c r="D296" s="487">
        <v>1</v>
      </c>
      <c r="E296" s="676"/>
      <c r="F296" s="535">
        <f>D296*E296</f>
        <v>0</v>
      </c>
    </row>
    <row r="297" spans="1:6" ht="13" x14ac:dyDescent="0.25">
      <c r="A297" s="453"/>
      <c r="B297" s="295"/>
      <c r="C297" s="487"/>
      <c r="D297" s="487"/>
      <c r="E297" s="676"/>
      <c r="F297" s="535"/>
    </row>
    <row r="298" spans="1:6" ht="13" x14ac:dyDescent="0.25">
      <c r="A298" s="453"/>
      <c r="B298" s="295" t="s">
        <v>393</v>
      </c>
      <c r="C298" s="487"/>
      <c r="D298" s="487"/>
      <c r="E298" s="676"/>
      <c r="F298" s="535"/>
    </row>
    <row r="299" spans="1:6" ht="13" x14ac:dyDescent="0.25">
      <c r="A299" s="453"/>
      <c r="B299" s="295"/>
      <c r="C299" s="487"/>
      <c r="D299" s="487"/>
      <c r="E299" s="676"/>
      <c r="F299" s="535"/>
    </row>
    <row r="300" spans="1:6" ht="37.5" x14ac:dyDescent="0.25">
      <c r="A300" s="453"/>
      <c r="B300" s="304" t="s">
        <v>394</v>
      </c>
      <c r="C300" s="487"/>
      <c r="D300" s="487"/>
      <c r="E300" s="676"/>
      <c r="F300" s="535"/>
    </row>
    <row r="301" spans="1:6" ht="13" x14ac:dyDescent="0.25">
      <c r="A301" s="453"/>
      <c r="B301" s="295"/>
      <c r="C301" s="487"/>
      <c r="D301" s="487"/>
      <c r="E301" s="676"/>
      <c r="F301" s="535"/>
    </row>
    <row r="302" spans="1:6" ht="75" x14ac:dyDescent="0.25">
      <c r="A302" s="453" t="s">
        <v>1371</v>
      </c>
      <c r="B302" s="454" t="s">
        <v>452</v>
      </c>
      <c r="C302" s="487" t="s">
        <v>294</v>
      </c>
      <c r="D302" s="818">
        <v>1</v>
      </c>
      <c r="E302" s="676"/>
      <c r="F302" s="535">
        <f>D302*E302</f>
        <v>0</v>
      </c>
    </row>
    <row r="303" spans="1:6" x14ac:dyDescent="0.25">
      <c r="A303" s="453"/>
      <c r="B303" s="532"/>
      <c r="C303" s="818"/>
      <c r="D303" s="818"/>
      <c r="E303" s="676"/>
      <c r="F303" s="535"/>
    </row>
    <row r="304" spans="1:6" ht="87.5" x14ac:dyDescent="0.25">
      <c r="A304" s="453" t="s">
        <v>1372</v>
      </c>
      <c r="B304" s="454" t="s">
        <v>453</v>
      </c>
      <c r="C304" s="487" t="s">
        <v>294</v>
      </c>
      <c r="D304" s="818">
        <v>1</v>
      </c>
      <c r="E304" s="676"/>
      <c r="F304" s="535">
        <f>D304*E304</f>
        <v>0</v>
      </c>
    </row>
    <row r="305" spans="1:6" x14ac:dyDescent="0.25">
      <c r="A305" s="453"/>
      <c r="B305" s="532"/>
      <c r="C305" s="818"/>
      <c r="D305" s="818"/>
      <c r="E305" s="676"/>
      <c r="F305" s="535"/>
    </row>
    <row r="306" spans="1:6" ht="25" x14ac:dyDescent="0.25">
      <c r="A306" s="453" t="s">
        <v>1373</v>
      </c>
      <c r="B306" s="454" t="s">
        <v>454</v>
      </c>
      <c r="C306" s="487" t="s">
        <v>294</v>
      </c>
      <c r="D306" s="819">
        <v>1</v>
      </c>
      <c r="E306" s="676"/>
      <c r="F306" s="535">
        <f>D306*E306</f>
        <v>0</v>
      </c>
    </row>
    <row r="307" spans="1:6" x14ac:dyDescent="0.25">
      <c r="A307" s="453"/>
      <c r="B307" s="532"/>
      <c r="C307" s="818"/>
      <c r="D307" s="819"/>
      <c r="E307" s="676"/>
      <c r="F307" s="535"/>
    </row>
    <row r="308" spans="1:6" ht="25" x14ac:dyDescent="0.25">
      <c r="A308" s="453" t="s">
        <v>1374</v>
      </c>
      <c r="B308" s="454" t="s">
        <v>455</v>
      </c>
      <c r="C308" s="487" t="s">
        <v>67</v>
      </c>
      <c r="D308" s="819">
        <v>1</v>
      </c>
      <c r="E308" s="676"/>
      <c r="F308" s="535">
        <f>D308*E308</f>
        <v>0</v>
      </c>
    </row>
    <row r="309" spans="1:6" x14ac:dyDescent="0.25">
      <c r="A309" s="453"/>
      <c r="B309" s="454"/>
      <c r="C309" s="487"/>
      <c r="D309" s="819"/>
      <c r="E309" s="809"/>
      <c r="F309" s="535"/>
    </row>
    <row r="310" spans="1:6" x14ac:dyDescent="0.25">
      <c r="A310" s="453"/>
      <c r="B310" s="372"/>
      <c r="C310" s="487"/>
      <c r="D310" s="487"/>
      <c r="E310" s="809"/>
      <c r="F310" s="814"/>
    </row>
    <row r="311" spans="1:6" ht="13" thickBot="1" x14ac:dyDescent="0.3">
      <c r="A311" s="466"/>
      <c r="B311" s="467"/>
      <c r="C311" s="468"/>
      <c r="D311" s="468" t="s">
        <v>119</v>
      </c>
      <c r="E311" s="481"/>
      <c r="F311" s="482">
        <f>SUM(F290:F310)</f>
        <v>0</v>
      </c>
    </row>
    <row r="312" spans="1:6" x14ac:dyDescent="0.25">
      <c r="A312" s="474"/>
      <c r="B312" s="445"/>
      <c r="C312" s="448"/>
      <c r="D312" s="448"/>
      <c r="E312" s="519"/>
      <c r="F312" s="520"/>
    </row>
    <row r="313" spans="1:6" ht="13" thickBot="1" x14ac:dyDescent="0.3">
      <c r="A313" s="451"/>
      <c r="B313" s="451"/>
      <c r="C313" s="445"/>
      <c r="D313" s="445"/>
      <c r="E313" s="449"/>
      <c r="F313" s="817"/>
    </row>
    <row r="314" spans="1:6" ht="26.5" thickBot="1" x14ac:dyDescent="0.3">
      <c r="A314" s="800" t="s">
        <v>72</v>
      </c>
      <c r="B314" s="801" t="s">
        <v>73</v>
      </c>
      <c r="C314" s="801" t="s">
        <v>74</v>
      </c>
      <c r="D314" s="801" t="s">
        <v>75</v>
      </c>
      <c r="E314" s="821" t="s">
        <v>1442</v>
      </c>
      <c r="F314" s="822" t="s">
        <v>1443</v>
      </c>
    </row>
    <row r="315" spans="1:6" ht="13" x14ac:dyDescent="0.3">
      <c r="A315" s="306"/>
      <c r="B315" s="307"/>
      <c r="C315" s="307"/>
      <c r="D315" s="307"/>
      <c r="E315" s="499"/>
      <c r="F315" s="521"/>
    </row>
    <row r="316" spans="1:6" ht="62.5" x14ac:dyDescent="0.25">
      <c r="A316" s="453" t="s">
        <v>1375</v>
      </c>
      <c r="B316" s="454" t="s">
        <v>456</v>
      </c>
      <c r="C316" s="487" t="s">
        <v>67</v>
      </c>
      <c r="D316" s="818">
        <v>1</v>
      </c>
      <c r="E316" s="676"/>
      <c r="F316" s="535">
        <f>D316*E316</f>
        <v>0</v>
      </c>
    </row>
    <row r="317" spans="1:6" ht="13" x14ac:dyDescent="0.3">
      <c r="A317" s="306"/>
      <c r="B317" s="307"/>
      <c r="C317" s="307"/>
      <c r="D317" s="307"/>
      <c r="E317" s="676"/>
      <c r="F317" s="535"/>
    </row>
    <row r="318" spans="1:6" ht="13" x14ac:dyDescent="0.25">
      <c r="A318" s="453"/>
      <c r="B318" s="295" t="s">
        <v>403</v>
      </c>
      <c r="C318" s="487"/>
      <c r="D318" s="487"/>
      <c r="E318" s="676"/>
      <c r="F318" s="535"/>
    </row>
    <row r="319" spans="1:6" ht="13" x14ac:dyDescent="0.25">
      <c r="A319" s="453"/>
      <c r="B319" s="295"/>
      <c r="C319" s="487"/>
      <c r="D319" s="487"/>
      <c r="E319" s="676"/>
      <c r="F319" s="535"/>
    </row>
    <row r="320" spans="1:6" ht="62.5" x14ac:dyDescent="0.25">
      <c r="A320" s="453" t="s">
        <v>1376</v>
      </c>
      <c r="B320" s="454" t="s">
        <v>404</v>
      </c>
      <c r="C320" s="487" t="s">
        <v>67</v>
      </c>
      <c r="D320" s="487">
        <v>1</v>
      </c>
      <c r="E320" s="676"/>
      <c r="F320" s="535">
        <f>D320*E320</f>
        <v>0</v>
      </c>
    </row>
    <row r="321" spans="1:6" ht="13" x14ac:dyDescent="0.25">
      <c r="A321" s="453"/>
      <c r="B321" s="295"/>
      <c r="C321" s="487"/>
      <c r="D321" s="487"/>
      <c r="E321" s="676"/>
      <c r="F321" s="535"/>
    </row>
    <row r="322" spans="1:6" ht="13" x14ac:dyDescent="0.25">
      <c r="A322" s="453"/>
      <c r="B322" s="295" t="s">
        <v>457</v>
      </c>
      <c r="C322" s="487"/>
      <c r="D322" s="487"/>
      <c r="E322" s="676"/>
      <c r="F322" s="535"/>
    </row>
    <row r="323" spans="1:6" x14ac:dyDescent="0.25">
      <c r="A323" s="453"/>
      <c r="B323" s="454"/>
      <c r="C323" s="487"/>
      <c r="D323" s="487"/>
      <c r="E323" s="676"/>
      <c r="F323" s="535"/>
    </row>
    <row r="324" spans="1:6" ht="75" x14ac:dyDescent="0.25">
      <c r="A324" s="453" t="s">
        <v>1377</v>
      </c>
      <c r="B324" s="454" t="s">
        <v>458</v>
      </c>
      <c r="C324" s="487" t="s">
        <v>67</v>
      </c>
      <c r="D324" s="487">
        <v>1</v>
      </c>
      <c r="E324" s="676"/>
      <c r="F324" s="535">
        <f>D324*E324</f>
        <v>0</v>
      </c>
    </row>
    <row r="325" spans="1:6" x14ac:dyDescent="0.25">
      <c r="A325" s="453"/>
      <c r="B325" s="454"/>
      <c r="C325" s="487"/>
      <c r="D325" s="487"/>
      <c r="E325" s="676"/>
      <c r="F325" s="535"/>
    </row>
    <row r="326" spans="1:6" ht="75" x14ac:dyDescent="0.25">
      <c r="A326" s="453" t="s">
        <v>1378</v>
      </c>
      <c r="B326" s="454" t="s">
        <v>459</v>
      </c>
      <c r="C326" s="487" t="s">
        <v>67</v>
      </c>
      <c r="D326" s="487">
        <v>1</v>
      </c>
      <c r="E326" s="676"/>
      <c r="F326" s="535">
        <f>D326*E326</f>
        <v>0</v>
      </c>
    </row>
    <row r="327" spans="1:6" x14ac:dyDescent="0.25">
      <c r="A327" s="453"/>
      <c r="B327" s="454"/>
      <c r="C327" s="487"/>
      <c r="D327" s="487"/>
      <c r="E327" s="676"/>
      <c r="F327" s="535"/>
    </row>
    <row r="328" spans="1:6" ht="52" x14ac:dyDescent="0.25">
      <c r="A328" s="453" t="s">
        <v>1379</v>
      </c>
      <c r="B328" s="454" t="s">
        <v>1266</v>
      </c>
      <c r="C328" s="487" t="s">
        <v>294</v>
      </c>
      <c r="D328" s="487">
        <v>1</v>
      </c>
      <c r="E328" s="676"/>
      <c r="F328" s="535">
        <f>D328*E328</f>
        <v>0</v>
      </c>
    </row>
    <row r="329" spans="1:6" x14ac:dyDescent="0.25">
      <c r="A329" s="453"/>
      <c r="B329" s="304"/>
      <c r="C329" s="487"/>
      <c r="D329" s="487"/>
      <c r="E329" s="676"/>
      <c r="F329" s="535"/>
    </row>
    <row r="330" spans="1:6" ht="39.5" x14ac:dyDescent="0.25">
      <c r="A330" s="453" t="s">
        <v>1380</v>
      </c>
      <c r="B330" s="454" t="s">
        <v>1267</v>
      </c>
      <c r="C330" s="487" t="s">
        <v>67</v>
      </c>
      <c r="D330" s="487">
        <v>1</v>
      </c>
      <c r="E330" s="676"/>
      <c r="F330" s="535">
        <f>D330*E330</f>
        <v>0</v>
      </c>
    </row>
    <row r="331" spans="1:6" x14ac:dyDescent="0.25">
      <c r="A331" s="453"/>
      <c r="B331" s="454"/>
      <c r="C331" s="487"/>
      <c r="D331" s="487"/>
      <c r="E331" s="676"/>
      <c r="F331" s="535"/>
    </row>
    <row r="332" spans="1:6" ht="13" x14ac:dyDescent="0.25">
      <c r="A332" s="453"/>
      <c r="B332" s="295" t="s">
        <v>460</v>
      </c>
      <c r="C332" s="487"/>
      <c r="D332" s="487"/>
      <c r="E332" s="676"/>
      <c r="F332" s="535"/>
    </row>
    <row r="333" spans="1:6" ht="13" x14ac:dyDescent="0.25">
      <c r="A333" s="453"/>
      <c r="B333" s="295"/>
      <c r="C333" s="487"/>
      <c r="D333" s="487"/>
      <c r="E333" s="676"/>
      <c r="F333" s="535"/>
    </row>
    <row r="334" spans="1:6" ht="87.5" x14ac:dyDescent="0.25">
      <c r="A334" s="453" t="s">
        <v>1381</v>
      </c>
      <c r="B334" s="454" t="s">
        <v>461</v>
      </c>
      <c r="C334" s="487" t="s">
        <v>67</v>
      </c>
      <c r="D334" s="487">
        <v>1</v>
      </c>
      <c r="E334" s="676"/>
      <c r="F334" s="535">
        <f>D334*E334</f>
        <v>0</v>
      </c>
    </row>
    <row r="335" spans="1:6" x14ac:dyDescent="0.25">
      <c r="A335" s="453"/>
      <c r="B335" s="454"/>
      <c r="C335" s="487"/>
      <c r="D335" s="487"/>
      <c r="E335" s="676"/>
      <c r="F335" s="535"/>
    </row>
    <row r="336" spans="1:6" ht="13" x14ac:dyDescent="0.3">
      <c r="A336" s="306"/>
      <c r="B336" s="295"/>
      <c r="C336" s="307"/>
      <c r="D336" s="307"/>
      <c r="E336" s="499"/>
      <c r="F336" s="521"/>
    </row>
    <row r="337" spans="1:6" ht="13" x14ac:dyDescent="0.3">
      <c r="A337" s="306"/>
      <c r="B337" s="295"/>
      <c r="C337" s="307"/>
      <c r="D337" s="307"/>
      <c r="E337" s="499"/>
      <c r="F337" s="521"/>
    </row>
    <row r="338" spans="1:6" x14ac:dyDescent="0.25">
      <c r="A338" s="453"/>
      <c r="B338" s="372"/>
      <c r="C338" s="487"/>
      <c r="D338" s="487"/>
      <c r="E338" s="809"/>
      <c r="F338" s="814"/>
    </row>
    <row r="339" spans="1:6" x14ac:dyDescent="0.25">
      <c r="A339" s="453"/>
      <c r="B339" s="454"/>
      <c r="C339" s="487"/>
      <c r="D339" s="487"/>
      <c r="E339" s="809"/>
      <c r="F339" s="814"/>
    </row>
    <row r="340" spans="1:6" ht="13" thickBot="1" x14ac:dyDescent="0.3">
      <c r="A340" s="466"/>
      <c r="B340" s="467"/>
      <c r="C340" s="468"/>
      <c r="D340" s="468" t="s">
        <v>119</v>
      </c>
      <c r="E340" s="481"/>
      <c r="F340" s="482">
        <f>SUM(F316:F339)</f>
        <v>0</v>
      </c>
    </row>
    <row r="341" spans="1:6" x14ac:dyDescent="0.25">
      <c r="A341" s="474"/>
      <c r="B341" s="445"/>
      <c r="C341" s="448"/>
      <c r="D341" s="448"/>
      <c r="E341" s="519"/>
      <c r="F341" s="520"/>
    </row>
    <row r="342" spans="1:6" ht="13" thickBot="1" x14ac:dyDescent="0.3">
      <c r="A342" s="451"/>
      <c r="B342" s="451"/>
      <c r="C342" s="445"/>
      <c r="D342" s="445"/>
      <c r="E342" s="449"/>
      <c r="F342" s="817"/>
    </row>
    <row r="343" spans="1:6" ht="26.5" thickBot="1" x14ac:dyDescent="0.3">
      <c r="A343" s="800" t="s">
        <v>72</v>
      </c>
      <c r="B343" s="801" t="s">
        <v>73</v>
      </c>
      <c r="C343" s="801" t="s">
        <v>74</v>
      </c>
      <c r="D343" s="801" t="s">
        <v>75</v>
      </c>
      <c r="E343" s="821" t="s">
        <v>1442</v>
      </c>
      <c r="F343" s="822" t="s">
        <v>1443</v>
      </c>
    </row>
    <row r="344" spans="1:6" ht="13" x14ac:dyDescent="0.3">
      <c r="A344" s="306"/>
      <c r="B344" s="307"/>
      <c r="C344" s="307"/>
      <c r="D344" s="307"/>
      <c r="E344" s="499"/>
      <c r="F344" s="521"/>
    </row>
    <row r="345" spans="1:6" ht="13" x14ac:dyDescent="0.3">
      <c r="A345" s="306"/>
      <c r="B345" s="295" t="s">
        <v>463</v>
      </c>
      <c r="C345" s="307"/>
      <c r="D345" s="307"/>
      <c r="E345" s="499"/>
      <c r="F345" s="521"/>
    </row>
    <row r="346" spans="1:6" ht="13" x14ac:dyDescent="0.3">
      <c r="A346" s="306"/>
      <c r="B346" s="295"/>
      <c r="C346" s="307"/>
      <c r="D346" s="307"/>
      <c r="E346" s="499"/>
      <c r="F346" s="521"/>
    </row>
    <row r="347" spans="1:6" ht="62.5" x14ac:dyDescent="0.25">
      <c r="A347" s="453" t="s">
        <v>1382</v>
      </c>
      <c r="B347" s="454" t="s">
        <v>462</v>
      </c>
      <c r="C347" s="487" t="s">
        <v>294</v>
      </c>
      <c r="D347" s="818">
        <v>1</v>
      </c>
      <c r="E347" s="676"/>
      <c r="F347" s="535">
        <f t="shared" ref="F347:F366" si="3">D347*E347</f>
        <v>0</v>
      </c>
    </row>
    <row r="348" spans="1:6" ht="13" x14ac:dyDescent="0.3">
      <c r="A348" s="306"/>
      <c r="B348" s="307"/>
      <c r="C348" s="307"/>
      <c r="D348" s="307"/>
      <c r="E348" s="676"/>
      <c r="F348" s="535"/>
    </row>
    <row r="349" spans="1:6" ht="62.5" x14ac:dyDescent="0.25">
      <c r="A349" s="453" t="s">
        <v>1383</v>
      </c>
      <c r="B349" s="454" t="s">
        <v>464</v>
      </c>
      <c r="C349" s="487" t="s">
        <v>294</v>
      </c>
      <c r="D349" s="487">
        <v>1</v>
      </c>
      <c r="E349" s="676"/>
      <c r="F349" s="535">
        <f t="shared" si="3"/>
        <v>0</v>
      </c>
    </row>
    <row r="350" spans="1:6" ht="13" x14ac:dyDescent="0.25">
      <c r="A350" s="453"/>
      <c r="B350" s="295"/>
      <c r="C350" s="487"/>
      <c r="D350" s="487"/>
      <c r="E350" s="676"/>
      <c r="F350" s="535"/>
    </row>
    <row r="351" spans="1:6" ht="37.5" x14ac:dyDescent="0.25">
      <c r="A351" s="453" t="s">
        <v>1384</v>
      </c>
      <c r="B351" s="454" t="s">
        <v>465</v>
      </c>
      <c r="C351" s="487" t="s">
        <v>294</v>
      </c>
      <c r="D351" s="487">
        <v>1</v>
      </c>
      <c r="E351" s="676"/>
      <c r="F351" s="535">
        <f t="shared" si="3"/>
        <v>0</v>
      </c>
    </row>
    <row r="352" spans="1:6" ht="13" x14ac:dyDescent="0.25">
      <c r="A352" s="453"/>
      <c r="B352" s="295"/>
      <c r="C352" s="487"/>
      <c r="D352" s="487"/>
      <c r="E352" s="676"/>
      <c r="F352" s="535"/>
    </row>
    <row r="353" spans="1:6" ht="50" x14ac:dyDescent="0.25">
      <c r="A353" s="453" t="s">
        <v>1385</v>
      </c>
      <c r="B353" s="454" t="s">
        <v>466</v>
      </c>
      <c r="C353" s="487" t="s">
        <v>294</v>
      </c>
      <c r="D353" s="487">
        <v>6</v>
      </c>
      <c r="E353" s="676"/>
      <c r="F353" s="535">
        <f t="shared" si="3"/>
        <v>0</v>
      </c>
    </row>
    <row r="354" spans="1:6" x14ac:dyDescent="0.25">
      <c r="A354" s="453"/>
      <c r="B354" s="454"/>
      <c r="C354" s="487"/>
      <c r="D354" s="487"/>
      <c r="E354" s="676"/>
      <c r="F354" s="535"/>
    </row>
    <row r="355" spans="1:6" ht="37.5" x14ac:dyDescent="0.25">
      <c r="A355" s="453" t="s">
        <v>1386</v>
      </c>
      <c r="B355" s="454" t="s">
        <v>467</v>
      </c>
      <c r="C355" s="487" t="s">
        <v>294</v>
      </c>
      <c r="D355" s="487">
        <v>8</v>
      </c>
      <c r="E355" s="676"/>
      <c r="F355" s="535">
        <f t="shared" si="3"/>
        <v>0</v>
      </c>
    </row>
    <row r="356" spans="1:6" x14ac:dyDescent="0.25">
      <c r="A356" s="453"/>
      <c r="B356" s="454"/>
      <c r="C356" s="487"/>
      <c r="D356" s="487"/>
      <c r="E356" s="676"/>
      <c r="F356" s="535"/>
    </row>
    <row r="357" spans="1:6" x14ac:dyDescent="0.25">
      <c r="A357" s="453" t="s">
        <v>1387</v>
      </c>
      <c r="B357" s="454" t="s">
        <v>468</v>
      </c>
      <c r="C357" s="487" t="s">
        <v>294</v>
      </c>
      <c r="D357" s="487">
        <v>3</v>
      </c>
      <c r="E357" s="676"/>
      <c r="F357" s="535">
        <f t="shared" si="3"/>
        <v>0</v>
      </c>
    </row>
    <row r="358" spans="1:6" x14ac:dyDescent="0.25">
      <c r="A358" s="453"/>
      <c r="B358" s="454"/>
      <c r="C358" s="487"/>
      <c r="D358" s="487"/>
      <c r="E358" s="676"/>
      <c r="F358" s="535"/>
    </row>
    <row r="359" spans="1:6" ht="37.5" x14ac:dyDescent="0.25">
      <c r="A359" s="453" t="s">
        <v>1388</v>
      </c>
      <c r="B359" s="454" t="s">
        <v>469</v>
      </c>
      <c r="C359" s="487" t="s">
        <v>294</v>
      </c>
      <c r="D359" s="487">
        <v>1</v>
      </c>
      <c r="E359" s="676"/>
      <c r="F359" s="535">
        <f t="shared" si="3"/>
        <v>0</v>
      </c>
    </row>
    <row r="360" spans="1:6" x14ac:dyDescent="0.25">
      <c r="A360" s="453"/>
      <c r="B360" s="304"/>
      <c r="C360" s="487"/>
      <c r="D360" s="487"/>
      <c r="E360" s="676"/>
      <c r="F360" s="535"/>
    </row>
    <row r="361" spans="1:6" ht="37.5" x14ac:dyDescent="0.25">
      <c r="A361" s="453" t="s">
        <v>1389</v>
      </c>
      <c r="B361" s="454" t="s">
        <v>470</v>
      </c>
      <c r="C361" s="487" t="s">
        <v>294</v>
      </c>
      <c r="D361" s="487">
        <v>3</v>
      </c>
      <c r="E361" s="676"/>
      <c r="F361" s="535">
        <f t="shared" si="3"/>
        <v>0</v>
      </c>
    </row>
    <row r="362" spans="1:6" x14ac:dyDescent="0.25">
      <c r="A362" s="453"/>
      <c r="B362" s="454"/>
      <c r="C362" s="487"/>
      <c r="D362" s="487"/>
      <c r="E362" s="676"/>
      <c r="F362" s="535"/>
    </row>
    <row r="363" spans="1:6" ht="87.5" x14ac:dyDescent="0.25">
      <c r="A363" s="453" t="s">
        <v>1390</v>
      </c>
      <c r="B363" s="454" t="s">
        <v>471</v>
      </c>
      <c r="C363" s="487" t="s">
        <v>294</v>
      </c>
      <c r="D363" s="487">
        <v>1</v>
      </c>
      <c r="E363" s="676"/>
      <c r="F363" s="535">
        <f t="shared" si="3"/>
        <v>0</v>
      </c>
    </row>
    <row r="364" spans="1:6" ht="13" x14ac:dyDescent="0.25">
      <c r="A364" s="453"/>
      <c r="B364" s="295"/>
      <c r="C364" s="487"/>
      <c r="D364" s="487"/>
      <c r="E364" s="676"/>
      <c r="F364" s="535"/>
    </row>
    <row r="365" spans="1:6" ht="100" x14ac:dyDescent="0.25">
      <c r="A365" s="453" t="s">
        <v>1391</v>
      </c>
      <c r="B365" s="454" t="s">
        <v>472</v>
      </c>
      <c r="C365" s="487" t="s">
        <v>294</v>
      </c>
      <c r="D365" s="487">
        <v>1</v>
      </c>
      <c r="E365" s="676"/>
      <c r="F365" s="535">
        <f t="shared" si="3"/>
        <v>0</v>
      </c>
    </row>
    <row r="366" spans="1:6" ht="25" x14ac:dyDescent="0.25">
      <c r="A366" s="453" t="s">
        <v>1392</v>
      </c>
      <c r="B366" s="454" t="s">
        <v>473</v>
      </c>
      <c r="C366" s="487" t="s">
        <v>294</v>
      </c>
      <c r="D366" s="487">
        <v>2</v>
      </c>
      <c r="E366" s="676"/>
      <c r="F366" s="535">
        <f t="shared" si="3"/>
        <v>0</v>
      </c>
    </row>
    <row r="367" spans="1:6" x14ac:dyDescent="0.25">
      <c r="A367" s="453"/>
      <c r="B367" s="454"/>
      <c r="C367" s="487"/>
      <c r="D367" s="487"/>
      <c r="E367" s="809"/>
      <c r="F367" s="535"/>
    </row>
    <row r="368" spans="1:6" ht="13" thickBot="1" x14ac:dyDescent="0.3">
      <c r="A368" s="466"/>
      <c r="B368" s="467"/>
      <c r="C368" s="468"/>
      <c r="D368" s="468" t="s">
        <v>119</v>
      </c>
      <c r="E368" s="481"/>
      <c r="F368" s="482">
        <f>SUM(F347:F367)</f>
        <v>0</v>
      </c>
    </row>
    <row r="369" spans="1:6" x14ac:dyDescent="0.25">
      <c r="A369" s="474"/>
      <c r="B369" s="445"/>
      <c r="C369" s="448"/>
      <c r="D369" s="448"/>
      <c r="E369" s="519"/>
      <c r="F369" s="520"/>
    </row>
    <row r="370" spans="1:6" ht="13.5" thickBot="1" x14ac:dyDescent="0.35">
      <c r="A370" s="506"/>
      <c r="B370" s="506"/>
      <c r="C370" s="506"/>
      <c r="D370" s="506"/>
      <c r="E370" s="506"/>
      <c r="F370" s="820"/>
    </row>
    <row r="371" spans="1:6" ht="26.5" thickBot="1" x14ac:dyDescent="0.3">
      <c r="A371" s="800" t="s">
        <v>72</v>
      </c>
      <c r="B371" s="801" t="s">
        <v>73</v>
      </c>
      <c r="C371" s="801" t="s">
        <v>74</v>
      </c>
      <c r="D371" s="801" t="s">
        <v>75</v>
      </c>
      <c r="E371" s="821" t="s">
        <v>1442</v>
      </c>
      <c r="F371" s="822" t="s">
        <v>1443</v>
      </c>
    </row>
    <row r="372" spans="1:6" x14ac:dyDescent="0.25">
      <c r="A372" s="453"/>
      <c r="B372" s="454"/>
      <c r="C372" s="487"/>
      <c r="D372" s="487"/>
      <c r="E372" s="809"/>
      <c r="F372" s="814"/>
    </row>
    <row r="373" spans="1:6" ht="13" x14ac:dyDescent="0.25">
      <c r="A373" s="453"/>
      <c r="B373" s="507" t="s">
        <v>88</v>
      </c>
      <c r="C373" s="487"/>
      <c r="D373" s="487"/>
      <c r="E373" s="809"/>
      <c r="F373" s="814"/>
    </row>
    <row r="374" spans="1:6" x14ac:dyDescent="0.25">
      <c r="A374" s="453"/>
      <c r="B374" s="454"/>
      <c r="C374" s="487"/>
      <c r="D374" s="487"/>
      <c r="E374" s="809"/>
      <c r="F374" s="814"/>
    </row>
    <row r="375" spans="1:6" x14ac:dyDescent="0.25">
      <c r="A375" s="453"/>
      <c r="B375" s="454" t="s">
        <v>902</v>
      </c>
      <c r="C375" s="487"/>
      <c r="D375" s="487"/>
      <c r="E375" s="809"/>
      <c r="F375" s="814">
        <f>F45</f>
        <v>0</v>
      </c>
    </row>
    <row r="376" spans="1:6" x14ac:dyDescent="0.25">
      <c r="A376" s="453"/>
      <c r="B376" s="454"/>
      <c r="C376" s="487"/>
      <c r="D376" s="487"/>
      <c r="E376" s="809"/>
      <c r="F376" s="814"/>
    </row>
    <row r="377" spans="1:6" x14ac:dyDescent="0.25">
      <c r="A377" s="453"/>
      <c r="B377" s="454" t="s">
        <v>903</v>
      </c>
      <c r="C377" s="487"/>
      <c r="D377" s="487"/>
      <c r="E377" s="809"/>
      <c r="F377" s="814">
        <f>F82</f>
        <v>0</v>
      </c>
    </row>
    <row r="378" spans="1:6" x14ac:dyDescent="0.25">
      <c r="A378" s="453"/>
      <c r="B378" s="454"/>
      <c r="C378" s="487"/>
      <c r="D378" s="487"/>
      <c r="E378" s="809"/>
      <c r="F378" s="814"/>
    </row>
    <row r="379" spans="1:6" x14ac:dyDescent="0.25">
      <c r="A379" s="453"/>
      <c r="B379" s="454" t="s">
        <v>904</v>
      </c>
      <c r="C379" s="487"/>
      <c r="D379" s="487"/>
      <c r="E379" s="809"/>
      <c r="F379" s="814">
        <f>F118</f>
        <v>0</v>
      </c>
    </row>
    <row r="380" spans="1:6" x14ac:dyDescent="0.25">
      <c r="A380" s="453"/>
      <c r="B380" s="454"/>
      <c r="C380" s="487"/>
      <c r="D380" s="487"/>
      <c r="E380" s="809"/>
      <c r="F380" s="814"/>
    </row>
    <row r="381" spans="1:6" x14ac:dyDescent="0.25">
      <c r="A381" s="453"/>
      <c r="B381" s="454" t="s">
        <v>905</v>
      </c>
      <c r="C381" s="487"/>
      <c r="D381" s="487"/>
      <c r="E381" s="809"/>
      <c r="F381" s="814">
        <f>F160</f>
        <v>0</v>
      </c>
    </row>
    <row r="382" spans="1:6" x14ac:dyDescent="0.25">
      <c r="A382" s="453"/>
      <c r="B382" s="454"/>
      <c r="C382" s="487"/>
      <c r="D382" s="487"/>
      <c r="E382" s="809"/>
      <c r="F382" s="814"/>
    </row>
    <row r="383" spans="1:6" x14ac:dyDescent="0.25">
      <c r="A383" s="453"/>
      <c r="B383" s="454" t="s">
        <v>906</v>
      </c>
      <c r="C383" s="487"/>
      <c r="D383" s="487"/>
      <c r="E383" s="809"/>
      <c r="F383" s="814">
        <f>F198</f>
        <v>0</v>
      </c>
    </row>
    <row r="384" spans="1:6" x14ac:dyDescent="0.25">
      <c r="A384" s="453"/>
      <c r="B384" s="454"/>
      <c r="C384" s="487"/>
      <c r="D384" s="487"/>
      <c r="E384" s="809"/>
      <c r="F384" s="814"/>
    </row>
    <row r="385" spans="1:6" x14ac:dyDescent="0.25">
      <c r="A385" s="453"/>
      <c r="B385" s="454" t="s">
        <v>907</v>
      </c>
      <c r="C385" s="487"/>
      <c r="D385" s="487"/>
      <c r="E385" s="809"/>
      <c r="F385" s="814">
        <f>F224</f>
        <v>0</v>
      </c>
    </row>
    <row r="386" spans="1:6" x14ac:dyDescent="0.25">
      <c r="A386" s="453"/>
      <c r="B386" s="454"/>
      <c r="C386" s="487"/>
      <c r="D386" s="487"/>
      <c r="E386" s="809"/>
      <c r="F386" s="814"/>
    </row>
    <row r="387" spans="1:6" x14ac:dyDescent="0.25">
      <c r="A387" s="453"/>
      <c r="B387" s="454" t="s">
        <v>908</v>
      </c>
      <c r="C387" s="487"/>
      <c r="D387" s="487"/>
      <c r="E387" s="809"/>
      <c r="F387" s="814">
        <f>F255</f>
        <v>0</v>
      </c>
    </row>
    <row r="388" spans="1:6" x14ac:dyDescent="0.25">
      <c r="A388" s="453"/>
      <c r="B388" s="454"/>
      <c r="C388" s="487"/>
      <c r="D388" s="487"/>
      <c r="E388" s="809"/>
      <c r="F388" s="814"/>
    </row>
    <row r="389" spans="1:6" x14ac:dyDescent="0.25">
      <c r="A389" s="453"/>
      <c r="B389" s="454" t="s">
        <v>909</v>
      </c>
      <c r="C389" s="487"/>
      <c r="D389" s="487"/>
      <c r="E389" s="809"/>
      <c r="F389" s="814">
        <f>F280</f>
        <v>0</v>
      </c>
    </row>
    <row r="390" spans="1:6" x14ac:dyDescent="0.25">
      <c r="A390" s="453"/>
      <c r="B390" s="454"/>
      <c r="C390" s="487"/>
      <c r="D390" s="487"/>
      <c r="E390" s="809"/>
      <c r="F390" s="814"/>
    </row>
    <row r="391" spans="1:6" x14ac:dyDescent="0.25">
      <c r="A391" s="453"/>
      <c r="B391" s="454" t="s">
        <v>910</v>
      </c>
      <c r="C391" s="487"/>
      <c r="D391" s="487"/>
      <c r="E391" s="809"/>
      <c r="F391" s="814">
        <f>F311</f>
        <v>0</v>
      </c>
    </row>
    <row r="392" spans="1:6" x14ac:dyDescent="0.25">
      <c r="A392" s="453"/>
      <c r="B392" s="454"/>
      <c r="C392" s="487"/>
      <c r="D392" s="487"/>
      <c r="E392" s="809"/>
      <c r="F392" s="814"/>
    </row>
    <row r="393" spans="1:6" x14ac:dyDescent="0.25">
      <c r="A393" s="453"/>
      <c r="B393" s="454" t="s">
        <v>911</v>
      </c>
      <c r="C393" s="487"/>
      <c r="D393" s="487"/>
      <c r="E393" s="809"/>
      <c r="F393" s="814">
        <f>F340</f>
        <v>0</v>
      </c>
    </row>
    <row r="394" spans="1:6" x14ac:dyDescent="0.25">
      <c r="A394" s="453"/>
      <c r="B394" s="454"/>
      <c r="C394" s="487"/>
      <c r="D394" s="487"/>
      <c r="E394" s="809"/>
      <c r="F394" s="814"/>
    </row>
    <row r="395" spans="1:6" x14ac:dyDescent="0.25">
      <c r="A395" s="453"/>
      <c r="B395" s="454" t="s">
        <v>912</v>
      </c>
      <c r="C395" s="487"/>
      <c r="D395" s="487"/>
      <c r="E395" s="809"/>
      <c r="F395" s="814">
        <f>F368</f>
        <v>0</v>
      </c>
    </row>
    <row r="396" spans="1:6" x14ac:dyDescent="0.25">
      <c r="A396" s="453"/>
      <c r="B396" s="454"/>
      <c r="C396" s="487"/>
      <c r="D396" s="487"/>
      <c r="E396" s="809"/>
      <c r="F396" s="814"/>
    </row>
    <row r="397" spans="1:6" x14ac:dyDescent="0.25">
      <c r="A397" s="453"/>
      <c r="B397" s="454"/>
      <c r="C397" s="487"/>
      <c r="D397" s="487"/>
      <c r="E397" s="809"/>
      <c r="F397" s="814"/>
    </row>
    <row r="398" spans="1:6" x14ac:dyDescent="0.25">
      <c r="A398" s="453"/>
      <c r="B398" s="454"/>
      <c r="C398" s="487"/>
      <c r="D398" s="487"/>
      <c r="E398" s="809"/>
      <c r="F398" s="814"/>
    </row>
    <row r="399" spans="1:6" x14ac:dyDescent="0.25">
      <c r="A399" s="1066"/>
      <c r="B399" s="1067" t="s">
        <v>1771</v>
      </c>
      <c r="C399" s="1068"/>
      <c r="D399" s="1068"/>
      <c r="E399" s="1069"/>
      <c r="F399" s="1070">
        <f>SUM(F375:F398)</f>
        <v>0</v>
      </c>
    </row>
    <row r="400" spans="1:6" ht="13" thickBot="1" x14ac:dyDescent="0.3">
      <c r="A400" s="453"/>
      <c r="B400" s="454"/>
      <c r="C400" s="458"/>
      <c r="D400" s="458"/>
      <c r="E400" s="479"/>
      <c r="F400" s="478"/>
    </row>
    <row r="401" spans="1:6" ht="13" thickBot="1" x14ac:dyDescent="0.3">
      <c r="A401" s="1071"/>
      <c r="B401" s="1072" t="s">
        <v>1772</v>
      </c>
      <c r="C401" s="1073"/>
      <c r="D401" s="1073"/>
      <c r="E401" s="1074"/>
      <c r="F401" s="1075">
        <f>2*F399</f>
        <v>0</v>
      </c>
    </row>
    <row r="402" spans="1:6" x14ac:dyDescent="0.25">
      <c r="A402" s="453"/>
      <c r="B402" s="454"/>
      <c r="C402" s="487"/>
      <c r="D402" s="487"/>
      <c r="E402" s="809"/>
      <c r="F402" s="814"/>
    </row>
    <row r="403" spans="1:6" x14ac:dyDescent="0.25">
      <c r="A403" s="453"/>
      <c r="B403" s="454"/>
      <c r="C403" s="487"/>
      <c r="D403" s="487"/>
      <c r="E403" s="809"/>
      <c r="F403" s="814"/>
    </row>
    <row r="404" spans="1:6" x14ac:dyDescent="0.25">
      <c r="A404" s="453"/>
      <c r="B404" s="454"/>
      <c r="C404" s="487"/>
      <c r="D404" s="487"/>
      <c r="E404" s="809"/>
      <c r="F404" s="814"/>
    </row>
    <row r="405" spans="1:6" x14ac:dyDescent="0.25">
      <c r="A405" s="453"/>
      <c r="B405" s="454"/>
      <c r="C405" s="487"/>
      <c r="D405" s="487"/>
      <c r="E405" s="809"/>
      <c r="F405" s="814"/>
    </row>
    <row r="406" spans="1:6" x14ac:dyDescent="0.25">
      <c r="A406" s="453"/>
      <c r="B406" s="454"/>
      <c r="C406" s="487"/>
      <c r="D406" s="487"/>
      <c r="E406" s="809"/>
      <c r="F406" s="814"/>
    </row>
    <row r="407" spans="1:6" x14ac:dyDescent="0.25">
      <c r="A407" s="453"/>
      <c r="B407" s="454"/>
      <c r="C407" s="487"/>
      <c r="D407" s="487"/>
      <c r="E407" s="809"/>
      <c r="F407" s="814"/>
    </row>
    <row r="408" spans="1:6" x14ac:dyDescent="0.25">
      <c r="A408" s="453"/>
      <c r="B408" s="454"/>
      <c r="C408" s="487"/>
      <c r="D408" s="487"/>
      <c r="E408" s="809"/>
      <c r="F408" s="814"/>
    </row>
    <row r="409" spans="1:6" x14ac:dyDescent="0.25">
      <c r="A409" s="453"/>
      <c r="B409" s="454"/>
      <c r="C409" s="487"/>
      <c r="D409" s="487"/>
      <c r="E409" s="809"/>
      <c r="F409" s="814"/>
    </row>
    <row r="410" spans="1:6" x14ac:dyDescent="0.25">
      <c r="A410" s="453"/>
      <c r="B410" s="454"/>
      <c r="C410" s="487"/>
      <c r="D410" s="487"/>
      <c r="E410" s="809"/>
      <c r="F410" s="814"/>
    </row>
    <row r="411" spans="1:6" x14ac:dyDescent="0.25">
      <c r="A411" s="453"/>
      <c r="B411" s="454"/>
      <c r="C411" s="487"/>
      <c r="D411" s="487"/>
      <c r="E411" s="809"/>
      <c r="F411" s="814"/>
    </row>
    <row r="412" spans="1:6" x14ac:dyDescent="0.25">
      <c r="A412" s="453"/>
      <c r="B412" s="454"/>
      <c r="C412" s="487"/>
      <c r="D412" s="487"/>
      <c r="E412" s="809"/>
      <c r="F412" s="814"/>
    </row>
    <row r="413" spans="1:6" x14ac:dyDescent="0.25">
      <c r="A413" s="453"/>
      <c r="B413" s="454"/>
      <c r="C413" s="487"/>
      <c r="D413" s="487"/>
      <c r="E413" s="809"/>
      <c r="F413" s="814"/>
    </row>
    <row r="414" spans="1:6" x14ac:dyDescent="0.25">
      <c r="A414" s="453"/>
      <c r="B414" s="454"/>
      <c r="C414" s="487"/>
      <c r="D414" s="487"/>
      <c r="E414" s="809"/>
      <c r="F414" s="814"/>
    </row>
    <row r="415" spans="1:6" x14ac:dyDescent="0.25">
      <c r="A415" s="453"/>
      <c r="B415" s="454"/>
      <c r="C415" s="487"/>
      <c r="D415" s="487"/>
      <c r="E415" s="809"/>
      <c r="F415" s="814"/>
    </row>
    <row r="416" spans="1:6" x14ac:dyDescent="0.25">
      <c r="A416" s="453"/>
      <c r="B416" s="454"/>
      <c r="C416" s="487"/>
      <c r="D416" s="487"/>
      <c r="E416" s="809"/>
      <c r="F416" s="814"/>
    </row>
    <row r="417" spans="1:6" ht="13" thickBot="1" x14ac:dyDescent="0.3">
      <c r="A417" s="466"/>
      <c r="B417" s="467"/>
      <c r="C417" s="468"/>
      <c r="D417" s="468" t="s">
        <v>119</v>
      </c>
      <c r="E417" s="481"/>
      <c r="F417" s="482">
        <f>F401</f>
        <v>0</v>
      </c>
    </row>
  </sheetData>
  <mergeCells count="2">
    <mergeCell ref="A1:F1"/>
    <mergeCell ref="A2:F2"/>
  </mergeCells>
  <pageMargins left="0.74803149606299213" right="0.74803149606299213" top="0.98425196850393704" bottom="0.98425196850393704" header="0.51181102362204722" footer="0.51181102362204722"/>
  <pageSetup paperSize="9" scale="83" orientation="portrait" r:id="rId1"/>
  <headerFooter alignWithMargins="0">
    <oddFooter>Page &amp;P of &amp;N</oddFooter>
  </headerFooter>
  <rowBreaks count="11" manualBreakCount="11">
    <brk id="45" max="16383" man="1"/>
    <brk id="82" max="16383" man="1"/>
    <brk id="118" max="16383" man="1"/>
    <brk id="160" max="16383" man="1"/>
    <brk id="198" max="16383" man="1"/>
    <brk id="224" max="16383" man="1"/>
    <brk id="255" max="16383" man="1"/>
    <brk id="280" max="16383" man="1"/>
    <brk id="311" max="16383" man="1"/>
    <brk id="340" max="16383" man="1"/>
    <brk id="3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view="pageBreakPreview" topLeftCell="A46" zoomScaleNormal="100" zoomScaleSheetLayoutView="100" workbookViewId="0">
      <selection activeCell="D81" sqref="D81"/>
    </sheetView>
  </sheetViews>
  <sheetFormatPr defaultRowHeight="12.5" x14ac:dyDescent="0.25"/>
  <cols>
    <col min="1" max="1" width="8.08984375" style="492" customWidth="1"/>
    <col min="2" max="2" width="32" style="445" customWidth="1"/>
    <col min="3" max="3" width="7" style="445" customWidth="1"/>
    <col min="4" max="4" width="12" style="445" customWidth="1"/>
    <col min="5" max="5" width="12.90625" style="449" bestFit="1" customWidth="1"/>
    <col min="6" max="6" width="18.36328125" style="540" customWidth="1"/>
    <col min="7" max="7" width="19.90625" customWidth="1"/>
    <col min="8" max="8" width="11.36328125" bestFit="1" customWidth="1"/>
    <col min="9" max="9" width="12.90625" customWidth="1"/>
    <col min="10" max="11" width="15" bestFit="1" customWidth="1"/>
    <col min="12" max="12" width="14"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15" t="s">
        <v>618</v>
      </c>
      <c r="C3" s="448"/>
      <c r="D3" s="448"/>
      <c r="E3" s="445"/>
    </row>
    <row r="4" spans="1:6" ht="13" x14ac:dyDescent="0.3">
      <c r="A4" s="15"/>
      <c r="C4" s="448"/>
      <c r="D4" s="448"/>
      <c r="E4" s="445"/>
    </row>
    <row r="5" spans="1:6" ht="13" x14ac:dyDescent="0.3">
      <c r="A5" s="15" t="s">
        <v>1447</v>
      </c>
      <c r="C5" s="448"/>
      <c r="D5" s="448"/>
      <c r="E5" s="445"/>
    </row>
    <row r="6" spans="1:6" ht="13" thickBot="1" x14ac:dyDescent="0.3">
      <c r="A6" s="445"/>
      <c r="C6" s="448"/>
      <c r="D6" s="448"/>
      <c r="E6" s="445"/>
    </row>
    <row r="7" spans="1:6" ht="26.5" thickBot="1" x14ac:dyDescent="0.3">
      <c r="A7" s="800" t="s">
        <v>72</v>
      </c>
      <c r="B7" s="801" t="s">
        <v>73</v>
      </c>
      <c r="C7" s="801" t="s">
        <v>74</v>
      </c>
      <c r="D7" s="801" t="s">
        <v>75</v>
      </c>
      <c r="E7" s="821" t="s">
        <v>1446</v>
      </c>
      <c r="F7" s="822" t="s">
        <v>1443</v>
      </c>
    </row>
    <row r="8" spans="1:6" x14ac:dyDescent="0.25">
      <c r="A8" s="547"/>
      <c r="B8" s="644"/>
      <c r="C8" s="645"/>
      <c r="D8" s="487"/>
      <c r="E8" s="488"/>
      <c r="F8" s="548"/>
    </row>
    <row r="9" spans="1:6" ht="13" x14ac:dyDescent="0.25">
      <c r="A9" s="647"/>
      <c r="B9" s="507" t="s">
        <v>619</v>
      </c>
      <c r="C9" s="487"/>
      <c r="D9" s="487"/>
      <c r="E9" s="676"/>
      <c r="F9" s="548"/>
    </row>
    <row r="10" spans="1:6" x14ac:dyDescent="0.25">
      <c r="A10" s="647"/>
      <c r="B10" s="550"/>
      <c r="C10" s="487"/>
      <c r="D10" s="487"/>
      <c r="E10" s="676"/>
      <c r="F10" s="548"/>
    </row>
    <row r="11" spans="1:6" x14ac:dyDescent="0.25">
      <c r="A11" s="647" t="s">
        <v>620</v>
      </c>
      <c r="B11" s="550" t="s">
        <v>621</v>
      </c>
      <c r="C11" s="1046" t="s">
        <v>1682</v>
      </c>
      <c r="D11" s="487">
        <v>1</v>
      </c>
      <c r="E11" s="539"/>
      <c r="F11" s="649">
        <f>D11*E11</f>
        <v>0</v>
      </c>
    </row>
    <row r="12" spans="1:6" x14ac:dyDescent="0.25">
      <c r="A12" s="647" t="s">
        <v>622</v>
      </c>
      <c r="B12" s="550" t="s">
        <v>623</v>
      </c>
      <c r="C12" s="1046" t="s">
        <v>1682</v>
      </c>
      <c r="D12" s="487">
        <v>1</v>
      </c>
      <c r="E12" s="539"/>
      <c r="F12" s="649">
        <f t="shared" ref="F12:F23" si="0">D12*E12</f>
        <v>0</v>
      </c>
    </row>
    <row r="13" spans="1:6" x14ac:dyDescent="0.25">
      <c r="A13" s="647" t="s">
        <v>624</v>
      </c>
      <c r="B13" s="550" t="s">
        <v>625</v>
      </c>
      <c r="C13" s="1046" t="s">
        <v>1682</v>
      </c>
      <c r="D13" s="487">
        <v>1</v>
      </c>
      <c r="E13" s="539"/>
      <c r="F13" s="649">
        <f t="shared" si="0"/>
        <v>0</v>
      </c>
    </row>
    <row r="14" spans="1:6" x14ac:dyDescent="0.25">
      <c r="A14" s="647"/>
      <c r="B14" s="550"/>
      <c r="C14" s="487"/>
      <c r="D14" s="487"/>
      <c r="E14" s="539"/>
      <c r="F14" s="649">
        <f t="shared" si="0"/>
        <v>0</v>
      </c>
    </row>
    <row r="15" spans="1:6" ht="25" x14ac:dyDescent="0.25">
      <c r="A15" s="647" t="s">
        <v>626</v>
      </c>
      <c r="B15" s="550" t="s">
        <v>627</v>
      </c>
      <c r="C15" s="1046" t="s">
        <v>1682</v>
      </c>
      <c r="D15" s="487">
        <v>1</v>
      </c>
      <c r="E15" s="539"/>
      <c r="F15" s="649">
        <f t="shared" si="0"/>
        <v>0</v>
      </c>
    </row>
    <row r="16" spans="1:6" x14ac:dyDescent="0.25">
      <c r="A16" s="647"/>
      <c r="B16" s="550"/>
      <c r="C16" s="487"/>
      <c r="D16" s="487"/>
      <c r="E16" s="539"/>
      <c r="F16" s="649"/>
    </row>
    <row r="17" spans="1:6" ht="13" x14ac:dyDescent="0.25">
      <c r="A17" s="647"/>
      <c r="B17" s="507" t="s">
        <v>628</v>
      </c>
      <c r="C17" s="487"/>
      <c r="D17" s="487"/>
      <c r="E17" s="539"/>
      <c r="F17" s="649"/>
    </row>
    <row r="18" spans="1:6" ht="13" x14ac:dyDescent="0.25">
      <c r="A18" s="647"/>
      <c r="B18" s="507"/>
      <c r="C18" s="487"/>
      <c r="D18" s="487"/>
      <c r="E18" s="539"/>
      <c r="F18" s="649"/>
    </row>
    <row r="19" spans="1:6" ht="26" x14ac:dyDescent="0.25">
      <c r="A19" s="647"/>
      <c r="B19" s="369" t="s">
        <v>1752</v>
      </c>
      <c r="C19" s="487"/>
      <c r="D19" s="487"/>
      <c r="E19" s="539"/>
      <c r="F19" s="649"/>
    </row>
    <row r="20" spans="1:6" ht="25.5" x14ac:dyDescent="0.25">
      <c r="A20" s="647"/>
      <c r="B20" s="372" t="s">
        <v>1758</v>
      </c>
      <c r="C20" s="487"/>
      <c r="D20" s="487"/>
      <c r="E20" s="539"/>
      <c r="F20" s="649"/>
    </row>
    <row r="21" spans="1:6" ht="37.5" x14ac:dyDescent="0.25">
      <c r="A21" s="647" t="s">
        <v>885</v>
      </c>
      <c r="B21" s="550" t="s">
        <v>1748</v>
      </c>
      <c r="C21" s="1046" t="s">
        <v>1682</v>
      </c>
      <c r="D21" s="487">
        <v>1</v>
      </c>
      <c r="E21" s="539"/>
      <c r="F21" s="649">
        <f t="shared" si="0"/>
        <v>0</v>
      </c>
    </row>
    <row r="22" spans="1:6" ht="13" x14ac:dyDescent="0.25">
      <c r="A22" s="647"/>
      <c r="B22" s="507"/>
      <c r="C22" s="487"/>
      <c r="D22" s="487"/>
      <c r="E22" s="539"/>
      <c r="F22" s="649">
        <f t="shared" si="0"/>
        <v>0</v>
      </c>
    </row>
    <row r="23" spans="1:6" x14ac:dyDescent="0.25">
      <c r="A23" s="647" t="s">
        <v>886</v>
      </c>
      <c r="B23" s="550" t="s">
        <v>955</v>
      </c>
      <c r="C23" s="487" t="s">
        <v>887</v>
      </c>
      <c r="D23" s="487">
        <v>15</v>
      </c>
      <c r="E23" s="539"/>
      <c r="F23" s="649">
        <f t="shared" si="0"/>
        <v>0</v>
      </c>
    </row>
    <row r="24" spans="1:6" x14ac:dyDescent="0.25">
      <c r="A24" s="647"/>
      <c r="B24" s="550"/>
      <c r="C24" s="487"/>
      <c r="D24" s="487"/>
      <c r="E24" s="539"/>
      <c r="F24" s="649"/>
    </row>
    <row r="25" spans="1:6" ht="39" x14ac:dyDescent="0.25">
      <c r="A25" s="647"/>
      <c r="B25" s="1065" t="s">
        <v>1757</v>
      </c>
      <c r="C25" s="487"/>
      <c r="D25" s="487"/>
      <c r="E25" s="539"/>
      <c r="F25" s="649"/>
    </row>
    <row r="26" spans="1:6" x14ac:dyDescent="0.25">
      <c r="A26" s="647" t="s">
        <v>1753</v>
      </c>
      <c r="B26" s="550" t="s">
        <v>1755</v>
      </c>
      <c r="C26" s="487" t="s">
        <v>887</v>
      </c>
      <c r="D26" s="487">
        <v>15</v>
      </c>
      <c r="E26" s="539"/>
      <c r="F26" s="649">
        <f t="shared" ref="F26:F27" si="1">D26*E26</f>
        <v>0</v>
      </c>
    </row>
    <row r="27" spans="1:6" x14ac:dyDescent="0.25">
      <c r="A27" s="647" t="s">
        <v>1754</v>
      </c>
      <c r="B27" s="550" t="s">
        <v>1756</v>
      </c>
      <c r="C27" s="487" t="s">
        <v>887</v>
      </c>
      <c r="D27" s="487">
        <v>15</v>
      </c>
      <c r="E27" s="539"/>
      <c r="F27" s="649">
        <f t="shared" si="1"/>
        <v>0</v>
      </c>
    </row>
    <row r="28" spans="1:6" x14ac:dyDescent="0.25">
      <c r="A28" s="647"/>
      <c r="B28" s="550"/>
      <c r="C28" s="487"/>
      <c r="D28" s="487"/>
      <c r="E28" s="539"/>
      <c r="F28" s="649"/>
    </row>
    <row r="29" spans="1:6" ht="13" x14ac:dyDescent="0.25">
      <c r="A29" s="647"/>
      <c r="B29" s="369" t="s">
        <v>1684</v>
      </c>
      <c r="C29" s="487"/>
      <c r="D29" s="487"/>
      <c r="E29" s="539"/>
      <c r="F29" s="649"/>
    </row>
    <row r="30" spans="1:6" x14ac:dyDescent="0.25">
      <c r="A30" s="647"/>
      <c r="B30" s="372"/>
      <c r="C30" s="487"/>
      <c r="D30" s="487"/>
      <c r="E30" s="539"/>
      <c r="F30" s="649"/>
    </row>
    <row r="31" spans="1:6" ht="50" x14ac:dyDescent="0.25">
      <c r="A31" s="647" t="s">
        <v>1685</v>
      </c>
      <c r="B31" s="454" t="s">
        <v>1962</v>
      </c>
      <c r="C31" s="487" t="s">
        <v>1963</v>
      </c>
      <c r="D31" s="487">
        <v>1</v>
      </c>
      <c r="E31" s="539"/>
      <c r="F31" s="649">
        <f t="shared" ref="F31" si="2">D31*E31</f>
        <v>0</v>
      </c>
    </row>
    <row r="32" spans="1:6" x14ac:dyDescent="0.25">
      <c r="A32" s="647"/>
      <c r="B32" s="454"/>
      <c r="C32" s="487"/>
      <c r="D32" s="487"/>
      <c r="E32" s="539"/>
      <c r="F32" s="649"/>
    </row>
    <row r="33" spans="1:11" ht="50" x14ac:dyDescent="0.25">
      <c r="A33" s="647" t="s">
        <v>1686</v>
      </c>
      <c r="B33" s="454" t="s">
        <v>1961</v>
      </c>
      <c r="C33" s="487" t="s">
        <v>1963</v>
      </c>
      <c r="D33" s="487">
        <v>1</v>
      </c>
      <c r="E33" s="539"/>
      <c r="F33" s="649">
        <f t="shared" ref="F33" si="3">D33*E33</f>
        <v>0</v>
      </c>
      <c r="G33" s="32"/>
    </row>
    <row r="34" spans="1:11" x14ac:dyDescent="0.25">
      <c r="A34" s="647"/>
      <c r="B34" s="372"/>
      <c r="C34" s="487"/>
      <c r="D34" s="487"/>
      <c r="E34" s="539"/>
      <c r="F34" s="649"/>
    </row>
    <row r="35" spans="1:11" ht="37.5" x14ac:dyDescent="0.25">
      <c r="A35" s="647" t="s">
        <v>1687</v>
      </c>
      <c r="B35" s="454" t="s">
        <v>1746</v>
      </c>
      <c r="C35" s="1046" t="s">
        <v>1688</v>
      </c>
      <c r="D35" s="487">
        <v>42</v>
      </c>
      <c r="E35" s="539"/>
      <c r="F35" s="649">
        <f t="shared" ref="F35:F37" si="4">D35*E35</f>
        <v>0</v>
      </c>
    </row>
    <row r="36" spans="1:11" x14ac:dyDescent="0.25">
      <c r="A36" s="647"/>
      <c r="B36" s="454"/>
      <c r="C36" s="1046"/>
      <c r="D36" s="487"/>
      <c r="E36" s="539"/>
      <c r="F36" s="649">
        <f t="shared" si="4"/>
        <v>0</v>
      </c>
    </row>
    <row r="37" spans="1:11" s="1063" customFormat="1" ht="25.5" customHeight="1" x14ac:dyDescent="0.25">
      <c r="A37" s="1058" t="s">
        <v>1745</v>
      </c>
      <c r="B37" s="1059" t="s">
        <v>1747</v>
      </c>
      <c r="C37" s="1060" t="s">
        <v>1750</v>
      </c>
      <c r="D37" s="1061">
        <v>36000</v>
      </c>
      <c r="E37" s="539"/>
      <c r="F37" s="649">
        <f t="shared" si="4"/>
        <v>0</v>
      </c>
      <c r="G37" s="1062"/>
    </row>
    <row r="38" spans="1:11" x14ac:dyDescent="0.25">
      <c r="A38" s="647"/>
      <c r="B38" s="454"/>
      <c r="C38" s="1046"/>
      <c r="D38" s="487"/>
      <c r="E38" s="539"/>
      <c r="F38" s="649"/>
    </row>
    <row r="39" spans="1:11" ht="25" x14ac:dyDescent="0.25">
      <c r="A39" s="647" t="s">
        <v>629</v>
      </c>
      <c r="B39" s="550" t="s">
        <v>630</v>
      </c>
      <c r="C39" s="487" t="s">
        <v>969</v>
      </c>
      <c r="D39" s="487">
        <v>15</v>
      </c>
      <c r="E39" s="539"/>
      <c r="F39" s="649">
        <f t="shared" ref="F39:F49" si="5">D39*E39</f>
        <v>0</v>
      </c>
      <c r="I39" s="24"/>
      <c r="J39" s="32"/>
      <c r="K39" s="32"/>
    </row>
    <row r="40" spans="1:11" ht="13" x14ac:dyDescent="0.25">
      <c r="A40" s="647"/>
      <c r="B40" s="507"/>
      <c r="C40" s="487"/>
      <c r="D40" s="487"/>
      <c r="E40" s="539"/>
      <c r="F40" s="649">
        <f t="shared" si="5"/>
        <v>0</v>
      </c>
      <c r="I40" s="31"/>
    </row>
    <row r="41" spans="1:11" ht="13" x14ac:dyDescent="0.25">
      <c r="A41" s="647"/>
      <c r="B41" s="507" t="s">
        <v>888</v>
      </c>
      <c r="C41" s="487"/>
      <c r="D41" s="487"/>
      <c r="E41" s="539"/>
      <c r="F41" s="649">
        <f t="shared" si="5"/>
        <v>0</v>
      </c>
      <c r="K41" s="32"/>
    </row>
    <row r="42" spans="1:11" ht="13" x14ac:dyDescent="0.25">
      <c r="A42" s="647"/>
      <c r="B42" s="507"/>
      <c r="C42" s="487"/>
      <c r="D42" s="487"/>
      <c r="E42" s="539"/>
      <c r="F42" s="649">
        <f t="shared" si="5"/>
        <v>0</v>
      </c>
      <c r="K42" s="353"/>
    </row>
    <row r="43" spans="1:11" ht="25" x14ac:dyDescent="0.25">
      <c r="A43" s="647" t="s">
        <v>889</v>
      </c>
      <c r="B43" s="550" t="s">
        <v>1939</v>
      </c>
      <c r="C43" s="487" t="s">
        <v>294</v>
      </c>
      <c r="D43" s="487">
        <v>30</v>
      </c>
      <c r="E43" s="539"/>
      <c r="F43" s="649">
        <f t="shared" si="5"/>
        <v>0</v>
      </c>
      <c r="J43" s="31"/>
    </row>
    <row r="44" spans="1:11" ht="13" x14ac:dyDescent="0.25">
      <c r="A44" s="647"/>
      <c r="B44" s="507"/>
      <c r="C44" s="487"/>
      <c r="D44" s="487"/>
      <c r="E44" s="539">
        <v>0</v>
      </c>
      <c r="F44" s="649">
        <f t="shared" si="5"/>
        <v>0</v>
      </c>
    </row>
    <row r="45" spans="1:11" ht="137.5" x14ac:dyDescent="0.25">
      <c r="A45" s="647" t="s">
        <v>631</v>
      </c>
      <c r="B45" s="550" t="s">
        <v>1434</v>
      </c>
      <c r="C45" s="487" t="s">
        <v>1744</v>
      </c>
      <c r="D45" s="487">
        <v>1</v>
      </c>
      <c r="E45" s="539"/>
      <c r="F45" s="649">
        <f t="shared" si="5"/>
        <v>0</v>
      </c>
    </row>
    <row r="46" spans="1:11" ht="13" x14ac:dyDescent="0.25">
      <c r="A46" s="647"/>
      <c r="B46" s="507"/>
      <c r="C46" s="487"/>
      <c r="D46" s="487"/>
      <c r="E46" s="539"/>
      <c r="F46" s="649">
        <f t="shared" si="5"/>
        <v>0</v>
      </c>
    </row>
    <row r="47" spans="1:11" ht="25" x14ac:dyDescent="0.25">
      <c r="A47" s="647" t="s">
        <v>890</v>
      </c>
      <c r="B47" s="550" t="s">
        <v>891</v>
      </c>
      <c r="C47" s="487" t="s">
        <v>1750</v>
      </c>
      <c r="D47" s="487">
        <v>60</v>
      </c>
      <c r="E47" s="539"/>
      <c r="F47" s="649">
        <f t="shared" si="5"/>
        <v>0</v>
      </c>
    </row>
    <row r="48" spans="1:11" x14ac:dyDescent="0.25">
      <c r="A48" s="647"/>
      <c r="B48" s="550"/>
      <c r="C48" s="539"/>
      <c r="D48" s="539"/>
      <c r="E48" s="539"/>
      <c r="F48" s="649">
        <f t="shared" si="5"/>
        <v>0</v>
      </c>
      <c r="H48" s="353"/>
      <c r="J48" s="26"/>
    </row>
    <row r="49" spans="1:11" ht="25" x14ac:dyDescent="0.25">
      <c r="A49" s="647" t="s">
        <v>892</v>
      </c>
      <c r="B49" s="550" t="s">
        <v>893</v>
      </c>
      <c r="C49" s="487" t="s">
        <v>1682</v>
      </c>
      <c r="D49" s="487">
        <v>1</v>
      </c>
      <c r="E49" s="539"/>
      <c r="F49" s="649">
        <f t="shared" si="5"/>
        <v>0</v>
      </c>
    </row>
    <row r="50" spans="1:11" x14ac:dyDescent="0.25">
      <c r="A50" s="647"/>
      <c r="B50" s="550"/>
      <c r="C50" s="539"/>
      <c r="D50" s="539"/>
      <c r="E50" s="539"/>
      <c r="F50" s="649"/>
    </row>
    <row r="51" spans="1:11" x14ac:dyDescent="0.25">
      <c r="A51" s="647"/>
      <c r="B51" s="550"/>
      <c r="C51" s="487"/>
      <c r="D51" s="487"/>
      <c r="E51" s="539"/>
      <c r="F51" s="649"/>
    </row>
    <row r="52" spans="1:11" x14ac:dyDescent="0.25">
      <c r="A52" s="647"/>
      <c r="B52" s="550"/>
      <c r="C52" s="487"/>
      <c r="D52" s="487"/>
      <c r="E52" s="539"/>
      <c r="F52" s="649"/>
    </row>
    <row r="53" spans="1:11" x14ac:dyDescent="0.25">
      <c r="A53" s="647"/>
      <c r="B53" s="550"/>
      <c r="C53" s="487"/>
      <c r="D53" s="487"/>
      <c r="E53" s="539"/>
      <c r="F53" s="649"/>
    </row>
    <row r="54" spans="1:11" ht="13" x14ac:dyDescent="0.25">
      <c r="A54" s="647"/>
      <c r="B54" s="507"/>
      <c r="C54" s="487"/>
      <c r="D54" s="487"/>
      <c r="E54" s="539"/>
      <c r="F54" s="649"/>
      <c r="I54" s="26"/>
    </row>
    <row r="55" spans="1:11" ht="13" x14ac:dyDescent="0.25">
      <c r="A55" s="647"/>
      <c r="B55" s="507"/>
      <c r="C55" s="487"/>
      <c r="D55" s="487"/>
      <c r="E55" s="539"/>
      <c r="F55" s="649"/>
      <c r="I55" s="26"/>
    </row>
    <row r="56" spans="1:11" x14ac:dyDescent="0.25">
      <c r="A56" s="647"/>
      <c r="B56" s="550"/>
      <c r="C56" s="487"/>
      <c r="D56" s="487"/>
      <c r="E56" s="539"/>
      <c r="F56" s="649"/>
      <c r="I56" s="26"/>
    </row>
    <row r="57" spans="1:11" ht="13.5" thickBot="1" x14ac:dyDescent="0.3">
      <c r="A57" s="647"/>
      <c r="B57" s="650"/>
      <c r="C57" s="651"/>
      <c r="D57" s="651"/>
      <c r="E57" s="652"/>
      <c r="F57" s="649"/>
      <c r="I57" s="26"/>
    </row>
    <row r="58" spans="1:11" ht="13" thickBot="1" x14ac:dyDescent="0.3">
      <c r="A58" s="653"/>
      <c r="B58" s="654"/>
      <c r="C58" s="655"/>
      <c r="D58" s="655" t="s">
        <v>569</v>
      </c>
      <c r="E58" s="677"/>
      <c r="F58" s="678">
        <f>SUM(F11:F57)</f>
        <v>0</v>
      </c>
    </row>
    <row r="59" spans="1:11" x14ac:dyDescent="0.25">
      <c r="A59" s="445"/>
      <c r="C59" s="448"/>
      <c r="D59" s="448"/>
      <c r="E59" s="679"/>
      <c r="F59" s="542"/>
    </row>
    <row r="60" spans="1:11" ht="13" thickBot="1" x14ac:dyDescent="0.3">
      <c r="A60" s="445"/>
      <c r="C60" s="448"/>
      <c r="D60" s="448"/>
      <c r="E60" s="445"/>
    </row>
    <row r="61" spans="1:11" ht="26.5" thickBot="1" x14ac:dyDescent="0.3">
      <c r="A61" s="800" t="s">
        <v>72</v>
      </c>
      <c r="B61" s="801" t="s">
        <v>73</v>
      </c>
      <c r="C61" s="801" t="s">
        <v>74</v>
      </c>
      <c r="D61" s="801" t="s">
        <v>75</v>
      </c>
      <c r="E61" s="821" t="s">
        <v>1446</v>
      </c>
      <c r="F61" s="822" t="s">
        <v>1443</v>
      </c>
    </row>
    <row r="62" spans="1:11" x14ac:dyDescent="0.25">
      <c r="A62" s="547"/>
      <c r="B62" s="644"/>
      <c r="C62" s="645"/>
      <c r="D62" s="487"/>
      <c r="E62" s="488"/>
      <c r="F62" s="548"/>
    </row>
    <row r="63" spans="1:11" ht="13" x14ac:dyDescent="0.25">
      <c r="A63" s="647"/>
      <c r="B63" s="507" t="s">
        <v>1472</v>
      </c>
      <c r="C63" s="487"/>
      <c r="D63" s="487"/>
      <c r="E63" s="539"/>
      <c r="F63" s="649"/>
    </row>
    <row r="64" spans="1:11" x14ac:dyDescent="0.25">
      <c r="A64" s="647"/>
      <c r="B64" s="372"/>
      <c r="C64" s="487"/>
      <c r="D64" s="487"/>
      <c r="E64" s="539"/>
      <c r="F64" s="649"/>
      <c r="J64" s="31"/>
      <c r="K64" s="353"/>
    </row>
    <row r="65" spans="1:11" ht="37.5" x14ac:dyDescent="0.25">
      <c r="A65" s="647" t="s">
        <v>894</v>
      </c>
      <c r="B65" s="454" t="s">
        <v>1940</v>
      </c>
      <c r="C65" s="487" t="s">
        <v>294</v>
      </c>
      <c r="D65" s="487">
        <v>2</v>
      </c>
      <c r="E65" s="539"/>
      <c r="F65" s="649">
        <f>D65*E65</f>
        <v>0</v>
      </c>
      <c r="K65" s="31"/>
    </row>
    <row r="66" spans="1:11" x14ac:dyDescent="0.25">
      <c r="A66" s="647"/>
      <c r="B66" s="454"/>
      <c r="C66" s="487"/>
      <c r="D66" s="487"/>
      <c r="E66" s="539"/>
      <c r="F66" s="649">
        <f>D66*E66</f>
        <v>0</v>
      </c>
      <c r="K66" s="353"/>
    </row>
    <row r="67" spans="1:11" x14ac:dyDescent="0.25">
      <c r="A67" s="647"/>
      <c r="B67" s="454"/>
      <c r="C67" s="487"/>
      <c r="D67" s="487"/>
      <c r="E67" s="539"/>
      <c r="F67" s="649"/>
      <c r="K67" s="353"/>
    </row>
    <row r="68" spans="1:11" ht="25" x14ac:dyDescent="0.25">
      <c r="A68" s="647" t="s">
        <v>1473</v>
      </c>
      <c r="B68" s="550" t="s">
        <v>1474</v>
      </c>
      <c r="C68" s="487" t="s">
        <v>1682</v>
      </c>
      <c r="D68" s="487">
        <v>1</v>
      </c>
      <c r="E68" s="539"/>
      <c r="F68" s="649">
        <f>D68*E68</f>
        <v>0</v>
      </c>
    </row>
    <row r="69" spans="1:11" ht="15" customHeight="1" x14ac:dyDescent="0.25">
      <c r="A69" s="647"/>
      <c r="B69" s="550"/>
      <c r="C69" s="539"/>
      <c r="D69" s="539"/>
      <c r="E69" s="539">
        <v>0</v>
      </c>
      <c r="F69" s="649">
        <f>D69*E69</f>
        <v>0</v>
      </c>
    </row>
    <row r="70" spans="1:11" ht="13" x14ac:dyDescent="0.25">
      <c r="A70" s="647"/>
      <c r="B70" s="507" t="s">
        <v>896</v>
      </c>
      <c r="C70" s="487"/>
      <c r="D70" s="487"/>
      <c r="E70" s="539"/>
      <c r="F70" s="649"/>
    </row>
    <row r="71" spans="1:11" x14ac:dyDescent="0.25">
      <c r="A71" s="647"/>
      <c r="B71" s="372"/>
      <c r="C71" s="487"/>
      <c r="D71" s="487"/>
      <c r="E71" s="539"/>
      <c r="F71" s="649"/>
    </row>
    <row r="72" spans="1:11" ht="130.5" customHeight="1" x14ac:dyDescent="0.25">
      <c r="A72" s="647" t="s">
        <v>1475</v>
      </c>
      <c r="B72" s="550" t="s">
        <v>1477</v>
      </c>
      <c r="C72" s="487" t="s">
        <v>1744</v>
      </c>
      <c r="D72" s="487">
        <v>1</v>
      </c>
      <c r="E72" s="539">
        <v>120000000</v>
      </c>
      <c r="F72" s="649">
        <f>D72*E72</f>
        <v>120000000</v>
      </c>
      <c r="H72" s="445"/>
      <c r="I72" s="445"/>
      <c r="J72" s="31"/>
    </row>
    <row r="73" spans="1:11" x14ac:dyDescent="0.25">
      <c r="A73" s="647"/>
      <c r="B73" s="550"/>
      <c r="C73" s="487"/>
      <c r="D73" s="487"/>
      <c r="E73" s="539"/>
      <c r="F73" s="649">
        <f t="shared" ref="F73:F77" si="6">D73*E73</f>
        <v>0</v>
      </c>
      <c r="H73" s="445"/>
      <c r="J73" s="31"/>
      <c r="K73" s="353"/>
    </row>
    <row r="74" spans="1:11" ht="100" x14ac:dyDescent="0.25">
      <c r="A74" s="647" t="s">
        <v>1476</v>
      </c>
      <c r="B74" s="550" t="s">
        <v>1941</v>
      </c>
      <c r="C74" s="487" t="s">
        <v>1744</v>
      </c>
      <c r="D74" s="487">
        <v>1</v>
      </c>
      <c r="E74" s="539">
        <v>20000000</v>
      </c>
      <c r="F74" s="649">
        <f t="shared" si="6"/>
        <v>20000000</v>
      </c>
      <c r="J74" s="31"/>
    </row>
    <row r="75" spans="1:11" x14ac:dyDescent="0.25">
      <c r="A75" s="647"/>
      <c r="B75" s="550"/>
      <c r="C75" s="487"/>
      <c r="D75" s="487"/>
      <c r="E75" s="539"/>
      <c r="F75" s="649">
        <f t="shared" si="6"/>
        <v>0</v>
      </c>
      <c r="J75" s="31"/>
    </row>
    <row r="76" spans="1:11" x14ac:dyDescent="0.25">
      <c r="A76" s="647"/>
      <c r="B76" s="550"/>
      <c r="C76" s="487"/>
      <c r="D76" s="487"/>
      <c r="E76" s="539"/>
      <c r="F76" s="649">
        <f t="shared" si="6"/>
        <v>0</v>
      </c>
      <c r="J76" s="31"/>
    </row>
    <row r="77" spans="1:11" x14ac:dyDescent="0.25">
      <c r="A77" s="647"/>
      <c r="B77" s="550"/>
      <c r="C77" s="539"/>
      <c r="D77" s="487"/>
      <c r="E77" s="539"/>
      <c r="F77" s="649">
        <f t="shared" si="6"/>
        <v>0</v>
      </c>
      <c r="G77" s="32"/>
    </row>
    <row r="78" spans="1:11" x14ac:dyDescent="0.25">
      <c r="A78" s="647"/>
      <c r="B78" s="550"/>
      <c r="C78" s="487"/>
      <c r="D78" s="487"/>
      <c r="E78" s="539"/>
      <c r="F78" s="649"/>
      <c r="J78" s="31"/>
    </row>
    <row r="79" spans="1:11" ht="13" x14ac:dyDescent="0.25">
      <c r="A79" s="647"/>
      <c r="B79" s="507" t="s">
        <v>1742</v>
      </c>
      <c r="C79" s="539"/>
      <c r="D79" s="539"/>
      <c r="E79" s="539"/>
      <c r="F79" s="658"/>
    </row>
    <row r="80" spans="1:11" x14ac:dyDescent="0.25">
      <c r="A80" s="647"/>
      <c r="B80" s="550"/>
      <c r="C80" s="539"/>
      <c r="D80" s="539"/>
      <c r="E80" s="539"/>
      <c r="F80" s="658"/>
    </row>
    <row r="81" spans="1:12" ht="68.25" customHeight="1" x14ac:dyDescent="0.25">
      <c r="A81" s="647" t="s">
        <v>1759</v>
      </c>
      <c r="B81" s="550" t="s">
        <v>1749</v>
      </c>
      <c r="C81" s="539" t="s">
        <v>1743</v>
      </c>
      <c r="D81" s="539">
        <v>10</v>
      </c>
      <c r="E81" s="539"/>
      <c r="F81" s="658"/>
    </row>
    <row r="82" spans="1:12" x14ac:dyDescent="0.25">
      <c r="A82" s="647"/>
      <c r="B82" s="550"/>
      <c r="C82" s="539"/>
      <c r="D82" s="539"/>
      <c r="E82" s="539"/>
      <c r="F82" s="658"/>
      <c r="L82" s="24"/>
    </row>
    <row r="83" spans="1:12" ht="13" x14ac:dyDescent="0.25">
      <c r="A83" s="647"/>
      <c r="B83" s="507" t="s">
        <v>1735</v>
      </c>
      <c r="C83" s="539"/>
      <c r="D83" s="539"/>
      <c r="E83" s="539"/>
      <c r="F83" s="658"/>
      <c r="L83" s="24"/>
    </row>
    <row r="84" spans="1:12" x14ac:dyDescent="0.25">
      <c r="A84" s="647"/>
      <c r="B84" s="550"/>
      <c r="C84" s="539"/>
      <c r="D84" s="539"/>
      <c r="E84" s="539"/>
      <c r="F84" s="658"/>
      <c r="L84" s="883"/>
    </row>
    <row r="85" spans="1:12" ht="25" x14ac:dyDescent="0.25">
      <c r="A85" s="647" t="s">
        <v>1736</v>
      </c>
      <c r="B85" s="550" t="s">
        <v>1740</v>
      </c>
      <c r="C85" s="539" t="s">
        <v>895</v>
      </c>
      <c r="D85" s="539">
        <v>15</v>
      </c>
      <c r="E85" s="539"/>
      <c r="F85" s="658">
        <f>D85*E85</f>
        <v>0</v>
      </c>
    </row>
    <row r="86" spans="1:12" x14ac:dyDescent="0.25">
      <c r="A86" s="647"/>
      <c r="B86" s="550"/>
      <c r="C86" s="539"/>
      <c r="D86" s="539"/>
      <c r="E86" s="539"/>
      <c r="F86" s="658"/>
    </row>
    <row r="87" spans="1:12" ht="37.5" x14ac:dyDescent="0.25">
      <c r="A87" s="647" t="s">
        <v>1737</v>
      </c>
      <c r="B87" s="550" t="s">
        <v>1739</v>
      </c>
      <c r="C87" s="539" t="s">
        <v>1682</v>
      </c>
      <c r="D87" s="539">
        <v>1</v>
      </c>
      <c r="E87" s="539"/>
      <c r="F87" s="658">
        <f>D87*E87</f>
        <v>0</v>
      </c>
      <c r="L87" s="883"/>
    </row>
    <row r="88" spans="1:12" x14ac:dyDescent="0.25">
      <c r="A88" s="647"/>
      <c r="B88" s="550"/>
      <c r="C88" s="539"/>
      <c r="D88" s="539"/>
      <c r="E88" s="539"/>
      <c r="F88" s="658">
        <f t="shared" ref="F88:F90" si="7">D88*E88</f>
        <v>0</v>
      </c>
    </row>
    <row r="89" spans="1:12" ht="17.399999999999999" customHeight="1" x14ac:dyDescent="0.25">
      <c r="A89" s="647"/>
      <c r="B89" s="507" t="s">
        <v>1751</v>
      </c>
      <c r="C89" s="539"/>
      <c r="D89" s="539"/>
      <c r="E89" s="539"/>
      <c r="F89" s="658">
        <f t="shared" si="7"/>
        <v>0</v>
      </c>
    </row>
    <row r="90" spans="1:12" ht="50" x14ac:dyDescent="0.25">
      <c r="A90" s="647" t="s">
        <v>1738</v>
      </c>
      <c r="B90" s="550" t="s">
        <v>1951</v>
      </c>
      <c r="C90" s="539" t="s">
        <v>1682</v>
      </c>
      <c r="D90" s="539">
        <v>1</v>
      </c>
      <c r="E90" s="539"/>
      <c r="F90" s="658">
        <f t="shared" si="7"/>
        <v>0</v>
      </c>
      <c r="L90" s="883"/>
    </row>
    <row r="91" spans="1:12" x14ac:dyDescent="0.25">
      <c r="A91" s="647"/>
      <c r="B91" s="550"/>
      <c r="C91" s="539"/>
      <c r="D91" s="539"/>
      <c r="E91" s="539"/>
      <c r="F91" s="658"/>
    </row>
    <row r="92" spans="1:12" x14ac:dyDescent="0.25">
      <c r="A92" s="647"/>
      <c r="B92" s="550"/>
      <c r="C92" s="539"/>
      <c r="D92" s="539"/>
      <c r="E92" s="539"/>
      <c r="F92" s="658"/>
    </row>
    <row r="93" spans="1:12" x14ac:dyDescent="0.25">
      <c r="A93" s="647"/>
      <c r="B93" s="550"/>
      <c r="C93" s="539"/>
      <c r="D93" s="539"/>
      <c r="E93" s="539"/>
      <c r="F93" s="658"/>
    </row>
    <row r="94" spans="1:12" x14ac:dyDescent="0.25">
      <c r="A94" s="647"/>
      <c r="B94" s="550"/>
      <c r="C94" s="539"/>
      <c r="D94" s="539"/>
      <c r="E94" s="539"/>
      <c r="F94" s="658"/>
    </row>
    <row r="95" spans="1:12" x14ac:dyDescent="0.25">
      <c r="A95" s="647"/>
      <c r="B95" s="550"/>
      <c r="C95" s="539"/>
      <c r="D95" s="539"/>
      <c r="E95" s="539"/>
      <c r="F95" s="658"/>
    </row>
    <row r="96" spans="1:12" ht="13.5" thickBot="1" x14ac:dyDescent="0.3">
      <c r="A96" s="647"/>
      <c r="B96" s="650"/>
      <c r="C96" s="651"/>
      <c r="D96" s="651"/>
      <c r="E96" s="652"/>
      <c r="F96" s="649"/>
    </row>
    <row r="97" spans="1:6" ht="13" thickBot="1" x14ac:dyDescent="0.3">
      <c r="A97" s="653"/>
      <c r="B97" s="654"/>
      <c r="C97" s="655"/>
      <c r="D97" s="655" t="s">
        <v>569</v>
      </c>
      <c r="E97" s="677"/>
      <c r="F97" s="678">
        <f>SUM(F64:F90)</f>
        <v>140000000</v>
      </c>
    </row>
    <row r="98" spans="1:6" ht="13" thickBot="1" x14ac:dyDescent="0.3"/>
    <row r="99" spans="1:6" ht="26.5" thickBot="1" x14ac:dyDescent="0.3">
      <c r="A99" s="800" t="s">
        <v>72</v>
      </c>
      <c r="B99" s="801" t="s">
        <v>73</v>
      </c>
      <c r="C99" s="801" t="s">
        <v>74</v>
      </c>
      <c r="D99" s="801" t="s">
        <v>75</v>
      </c>
      <c r="E99" s="821" t="s">
        <v>1446</v>
      </c>
      <c r="F99" s="822" t="s">
        <v>1443</v>
      </c>
    </row>
    <row r="100" spans="1:6" x14ac:dyDescent="0.25">
      <c r="A100" s="486"/>
      <c r="B100" s="354"/>
      <c r="C100" s="487"/>
      <c r="D100" s="487"/>
      <c r="E100" s="676"/>
      <c r="F100" s="535"/>
    </row>
    <row r="101" spans="1:6" ht="13" x14ac:dyDescent="0.25">
      <c r="A101" s="486"/>
      <c r="B101" s="507" t="s">
        <v>88</v>
      </c>
      <c r="C101" s="487"/>
      <c r="D101" s="487"/>
      <c r="E101" s="676"/>
      <c r="F101" s="535"/>
    </row>
    <row r="102" spans="1:6" x14ac:dyDescent="0.25">
      <c r="A102" s="486"/>
      <c r="B102" s="550"/>
      <c r="C102" s="487"/>
      <c r="D102" s="487"/>
      <c r="E102" s="676"/>
      <c r="F102" s="535"/>
    </row>
    <row r="103" spans="1:6" x14ac:dyDescent="0.25">
      <c r="A103" s="486"/>
      <c r="B103" s="550" t="s">
        <v>1112</v>
      </c>
      <c r="C103" s="487"/>
      <c r="D103" s="487"/>
      <c r="E103" s="676"/>
      <c r="F103" s="535">
        <f>F58</f>
        <v>0</v>
      </c>
    </row>
    <row r="104" spans="1:6" x14ac:dyDescent="0.25">
      <c r="A104" s="486"/>
      <c r="B104" s="488"/>
      <c r="C104" s="487"/>
      <c r="D104" s="487"/>
      <c r="E104" s="676"/>
      <c r="F104" s="535"/>
    </row>
    <row r="105" spans="1:6" x14ac:dyDescent="0.25">
      <c r="A105" s="486"/>
      <c r="B105" s="550" t="s">
        <v>1113</v>
      </c>
      <c r="C105" s="487"/>
      <c r="D105" s="487"/>
      <c r="E105" s="676"/>
      <c r="F105" s="535">
        <f>F97</f>
        <v>140000000</v>
      </c>
    </row>
    <row r="106" spans="1:6" x14ac:dyDescent="0.25">
      <c r="A106" s="486"/>
      <c r="B106" s="488"/>
      <c r="C106" s="487"/>
      <c r="D106" s="487"/>
      <c r="E106" s="676"/>
      <c r="F106" s="535"/>
    </row>
    <row r="107" spans="1:6" x14ac:dyDescent="0.25">
      <c r="A107" s="486"/>
      <c r="B107" s="550"/>
      <c r="C107" s="487"/>
      <c r="D107" s="487"/>
      <c r="E107" s="676"/>
      <c r="F107" s="535"/>
    </row>
    <row r="108" spans="1:6" x14ac:dyDescent="0.25">
      <c r="A108" s="486"/>
      <c r="B108" s="488"/>
      <c r="C108" s="487"/>
      <c r="D108" s="487"/>
      <c r="E108" s="676"/>
      <c r="F108" s="535"/>
    </row>
    <row r="109" spans="1:6" x14ac:dyDescent="0.25">
      <c r="A109" s="486"/>
      <c r="B109" s="550"/>
      <c r="C109" s="487"/>
      <c r="D109" s="487"/>
      <c r="E109" s="676"/>
      <c r="F109" s="535"/>
    </row>
    <row r="110" spans="1:6" x14ac:dyDescent="0.25">
      <c r="A110" s="486"/>
      <c r="B110" s="550"/>
      <c r="C110" s="487"/>
      <c r="D110" s="487"/>
      <c r="E110" s="676"/>
      <c r="F110" s="535"/>
    </row>
    <row r="111" spans="1:6" x14ac:dyDescent="0.25">
      <c r="A111" s="486"/>
      <c r="B111" s="550"/>
      <c r="C111" s="487"/>
      <c r="D111" s="487"/>
      <c r="E111" s="676"/>
      <c r="F111" s="535"/>
    </row>
    <row r="112" spans="1:6" x14ac:dyDescent="0.25">
      <c r="A112" s="486"/>
      <c r="B112" s="488"/>
      <c r="C112" s="487"/>
      <c r="D112" s="487"/>
      <c r="E112" s="676"/>
      <c r="F112" s="535"/>
    </row>
    <row r="113" spans="1:6" x14ac:dyDescent="0.25">
      <c r="A113" s="486"/>
      <c r="B113" s="550"/>
      <c r="C113" s="487"/>
      <c r="D113" s="487"/>
      <c r="E113" s="676"/>
      <c r="F113" s="535"/>
    </row>
    <row r="114" spans="1:6" x14ac:dyDescent="0.25">
      <c r="A114" s="486"/>
      <c r="B114" s="354"/>
      <c r="C114" s="487"/>
      <c r="D114" s="487"/>
      <c r="E114" s="676"/>
      <c r="F114" s="535"/>
    </row>
    <row r="115" spans="1:6" x14ac:dyDescent="0.25">
      <c r="A115" s="486"/>
      <c r="B115" s="550"/>
      <c r="C115" s="487"/>
      <c r="D115" s="487"/>
      <c r="E115" s="676"/>
      <c r="F115" s="535"/>
    </row>
    <row r="116" spans="1:6" x14ac:dyDescent="0.25">
      <c r="A116" s="486"/>
      <c r="B116" s="354"/>
      <c r="C116" s="487"/>
      <c r="D116" s="487"/>
      <c r="E116" s="676"/>
      <c r="F116" s="535"/>
    </row>
    <row r="117" spans="1:6" x14ac:dyDescent="0.25">
      <c r="A117" s="486"/>
      <c r="B117" s="550"/>
      <c r="C117" s="487"/>
      <c r="D117" s="487"/>
      <c r="E117" s="676"/>
      <c r="F117" s="535"/>
    </row>
    <row r="118" spans="1:6" x14ac:dyDescent="0.25">
      <c r="A118" s="486"/>
      <c r="B118" s="488"/>
      <c r="C118" s="487"/>
      <c r="D118" s="487"/>
      <c r="E118" s="676"/>
      <c r="F118" s="535"/>
    </row>
    <row r="119" spans="1:6" x14ac:dyDescent="0.25">
      <c r="A119" s="486"/>
      <c r="B119" s="488"/>
      <c r="C119" s="487"/>
      <c r="D119" s="487"/>
      <c r="E119" s="676"/>
      <c r="F119" s="535"/>
    </row>
    <row r="120" spans="1:6" x14ac:dyDescent="0.25">
      <c r="A120" s="486"/>
      <c r="B120" s="354"/>
      <c r="C120" s="487"/>
      <c r="D120" s="487"/>
      <c r="E120" s="676"/>
      <c r="F120" s="535"/>
    </row>
    <row r="121" spans="1:6" x14ac:dyDescent="0.25">
      <c r="A121" s="486"/>
      <c r="B121" s="354"/>
      <c r="C121" s="487"/>
      <c r="D121" s="487"/>
      <c r="E121" s="676"/>
      <c r="F121" s="535"/>
    </row>
    <row r="122" spans="1:6" x14ac:dyDescent="0.25">
      <c r="A122" s="486"/>
      <c r="B122" s="488"/>
      <c r="C122" s="487"/>
      <c r="D122" s="487"/>
      <c r="E122" s="676"/>
      <c r="F122" s="535"/>
    </row>
    <row r="123" spans="1:6" x14ac:dyDescent="0.25">
      <c r="A123" s="486"/>
      <c r="B123" s="457"/>
      <c r="C123" s="487"/>
      <c r="D123" s="487"/>
      <c r="E123" s="676"/>
      <c r="F123" s="535"/>
    </row>
    <row r="124" spans="1:6" x14ac:dyDescent="0.25">
      <c r="A124" s="486"/>
      <c r="B124" s="488"/>
      <c r="C124" s="487"/>
      <c r="D124" s="487"/>
      <c r="E124" s="676"/>
      <c r="F124" s="535"/>
    </row>
    <row r="125" spans="1:6" x14ac:dyDescent="0.25">
      <c r="A125" s="486"/>
      <c r="B125" s="488"/>
      <c r="C125" s="487"/>
      <c r="D125" s="487"/>
      <c r="E125" s="676"/>
      <c r="F125" s="535"/>
    </row>
    <row r="126" spans="1:6" x14ac:dyDescent="0.25">
      <c r="A126" s="486"/>
      <c r="B126" s="488"/>
      <c r="C126" s="487"/>
      <c r="D126" s="487"/>
      <c r="E126" s="676"/>
      <c r="F126" s="535"/>
    </row>
    <row r="127" spans="1:6" x14ac:dyDescent="0.25">
      <c r="A127" s="486"/>
      <c r="B127" s="488"/>
      <c r="C127" s="487"/>
      <c r="D127" s="487"/>
      <c r="E127" s="676"/>
      <c r="F127" s="535"/>
    </row>
    <row r="128" spans="1:6" x14ac:dyDescent="0.25">
      <c r="A128" s="486"/>
      <c r="B128" s="488"/>
      <c r="C128" s="487"/>
      <c r="D128" s="487"/>
      <c r="E128" s="676"/>
      <c r="F128" s="535"/>
    </row>
    <row r="129" spans="1:6" x14ac:dyDescent="0.25">
      <c r="A129" s="486"/>
      <c r="B129" s="488"/>
      <c r="C129" s="487"/>
      <c r="D129" s="487"/>
      <c r="E129" s="676"/>
      <c r="F129" s="535"/>
    </row>
    <row r="130" spans="1:6" x14ac:dyDescent="0.25">
      <c r="A130" s="486"/>
      <c r="B130" s="488"/>
      <c r="C130" s="487"/>
      <c r="D130" s="487"/>
      <c r="E130" s="676"/>
      <c r="F130" s="535"/>
    </row>
    <row r="131" spans="1:6" x14ac:dyDescent="0.25">
      <c r="A131" s="486"/>
      <c r="B131" s="488"/>
      <c r="C131" s="487"/>
      <c r="D131" s="487"/>
      <c r="E131" s="676"/>
      <c r="F131" s="535"/>
    </row>
    <row r="132" spans="1:6" x14ac:dyDescent="0.25">
      <c r="A132" s="486"/>
      <c r="B132" s="488"/>
      <c r="C132" s="487"/>
      <c r="D132" s="487"/>
      <c r="E132" s="676"/>
      <c r="F132" s="535"/>
    </row>
    <row r="133" spans="1:6" x14ac:dyDescent="0.25">
      <c r="A133" s="486"/>
      <c r="B133" s="488"/>
      <c r="C133" s="487"/>
      <c r="D133" s="487"/>
      <c r="E133" s="676"/>
      <c r="F133" s="535"/>
    </row>
    <row r="134" spans="1:6" x14ac:dyDescent="0.25">
      <c r="A134" s="486"/>
      <c r="B134" s="488"/>
      <c r="C134" s="487"/>
      <c r="D134" s="487"/>
      <c r="E134" s="676"/>
      <c r="F134" s="535"/>
    </row>
    <row r="135" spans="1:6" x14ac:dyDescent="0.25">
      <c r="A135" s="486"/>
      <c r="B135" s="488"/>
      <c r="C135" s="487"/>
      <c r="D135" s="487"/>
      <c r="E135" s="676"/>
      <c r="F135" s="535"/>
    </row>
    <row r="136" spans="1:6" x14ac:dyDescent="0.25">
      <c r="A136" s="486"/>
      <c r="B136" s="488"/>
      <c r="C136" s="487"/>
      <c r="D136" s="487"/>
      <c r="E136" s="676"/>
      <c r="F136" s="535"/>
    </row>
    <row r="137" spans="1:6" x14ac:dyDescent="0.25">
      <c r="A137" s="486"/>
      <c r="B137" s="488"/>
      <c r="C137" s="487"/>
      <c r="D137" s="487"/>
      <c r="E137" s="676"/>
      <c r="F137" s="535"/>
    </row>
    <row r="138" spans="1:6" x14ac:dyDescent="0.25">
      <c r="A138" s="486"/>
      <c r="B138" s="354"/>
      <c r="C138" s="487"/>
      <c r="D138" s="487"/>
      <c r="E138" s="676"/>
      <c r="F138" s="535"/>
    </row>
    <row r="139" spans="1:6" x14ac:dyDescent="0.25">
      <c r="A139" s="486"/>
      <c r="B139" s="488"/>
      <c r="C139" s="487"/>
      <c r="D139" s="487"/>
      <c r="E139" s="676"/>
      <c r="F139" s="535"/>
    </row>
    <row r="140" spans="1:6" x14ac:dyDescent="0.25">
      <c r="A140" s="486"/>
      <c r="B140" s="488"/>
      <c r="C140" s="487"/>
      <c r="D140" s="487"/>
      <c r="E140" s="676"/>
      <c r="F140" s="535"/>
    </row>
    <row r="141" spans="1:6" x14ac:dyDescent="0.25">
      <c r="A141" s="486"/>
      <c r="B141" s="488"/>
      <c r="C141" s="487"/>
      <c r="D141" s="487"/>
      <c r="E141" s="676"/>
      <c r="F141" s="535"/>
    </row>
    <row r="142" spans="1:6" x14ac:dyDescent="0.25">
      <c r="A142" s="486"/>
      <c r="B142" s="488"/>
      <c r="C142" s="487"/>
      <c r="D142" s="487"/>
      <c r="E142" s="676"/>
      <c r="F142" s="535"/>
    </row>
    <row r="143" spans="1:6" x14ac:dyDescent="0.25">
      <c r="A143" s="486"/>
      <c r="B143" s="488"/>
      <c r="C143" s="487"/>
      <c r="D143" s="487"/>
      <c r="E143" s="676"/>
      <c r="F143" s="535"/>
    </row>
    <row r="144" spans="1:6" ht="13" thickBot="1" x14ac:dyDescent="0.3">
      <c r="A144" s="466"/>
      <c r="B144" s="467"/>
      <c r="C144" s="468"/>
      <c r="D144" s="468" t="s">
        <v>89</v>
      </c>
      <c r="E144" s="469"/>
      <c r="F144" s="470">
        <f>SUM(F103:F143)</f>
        <v>140000000</v>
      </c>
    </row>
  </sheetData>
  <mergeCells count="2">
    <mergeCell ref="A1:F1"/>
    <mergeCell ref="A2:F2"/>
  </mergeCells>
  <phoneticPr fontId="36" type="noConversion"/>
  <pageMargins left="0.74803149606299213" right="0.74803149606299213" top="0.98425196850393704" bottom="0.98425196850393704" header="0.51181102362204722" footer="0.51181102362204722"/>
  <pageSetup paperSize="9" scale="56" orientation="portrait" r:id="rId1"/>
  <headerFooter alignWithMargins="0">
    <oddFooter>Page &amp;P of &amp;N</oddFooter>
  </headerFooter>
  <rowBreaks count="2" manualBreakCount="2">
    <brk id="58" max="16383" man="1"/>
    <brk id="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G23" sqref="G23"/>
    </sheetView>
  </sheetViews>
  <sheetFormatPr defaultRowHeight="12.5" x14ac:dyDescent="0.25"/>
  <sheetData>
    <row r="16" spans="1:6" s="15" customFormat="1" ht="13" x14ac:dyDescent="0.3">
      <c r="A16" s="1142" t="s">
        <v>1697</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9"/>
  <sheetViews>
    <sheetView view="pageBreakPreview" zoomScaleNormal="100" zoomScaleSheetLayoutView="100" workbookViewId="0">
      <selection activeCell="E85" sqref="E85:E89"/>
    </sheetView>
  </sheetViews>
  <sheetFormatPr defaultRowHeight="12.5" x14ac:dyDescent="0.25"/>
  <cols>
    <col min="1" max="1" width="8.08984375" style="492" customWidth="1"/>
    <col min="2" max="2" width="32" style="445" customWidth="1"/>
    <col min="3" max="3" width="6.453125" style="445" customWidth="1"/>
    <col min="4" max="4" width="12" style="445" customWidth="1"/>
    <col min="5" max="5" width="11.90625" style="659" customWidth="1"/>
    <col min="6" max="6" width="18.36328125" style="450" customWidth="1"/>
    <col min="8" max="8" width="12.90625" style="878" bestFit="1" customWidth="1"/>
    <col min="9" max="9" width="9.08984375" style="25"/>
    <col min="10" max="10" width="17.90625" style="25" customWidth="1"/>
    <col min="11" max="11" width="12.90625" bestFit="1" customWidth="1"/>
  </cols>
  <sheetData>
    <row r="1" spans="1:6" ht="13" x14ac:dyDescent="0.25">
      <c r="A1" s="1139" t="s">
        <v>289</v>
      </c>
      <c r="B1" s="1143"/>
      <c r="C1" s="1143"/>
      <c r="D1" s="1143"/>
      <c r="E1" s="1143"/>
      <c r="F1" s="1143"/>
    </row>
    <row r="2" spans="1:6" ht="13" x14ac:dyDescent="0.25">
      <c r="A2" s="1139" t="s">
        <v>972</v>
      </c>
      <c r="B2" s="1143"/>
      <c r="C2" s="1143"/>
      <c r="D2" s="1143"/>
      <c r="E2" s="1143"/>
      <c r="F2" s="1143"/>
    </row>
    <row r="3" spans="1:6" ht="13" x14ac:dyDescent="0.3">
      <c r="A3" s="15" t="s">
        <v>501</v>
      </c>
      <c r="C3" s="448"/>
      <c r="D3" s="448"/>
    </row>
    <row r="4" spans="1:6" ht="13" x14ac:dyDescent="0.3">
      <c r="A4" s="15"/>
      <c r="C4" s="448"/>
      <c r="D4" s="448"/>
    </row>
    <row r="5" spans="1:6" ht="13" x14ac:dyDescent="0.3">
      <c r="A5" s="15" t="s">
        <v>617</v>
      </c>
      <c r="C5" s="448"/>
      <c r="D5" s="448"/>
    </row>
    <row r="6" spans="1:6" ht="13" thickBot="1" x14ac:dyDescent="0.3">
      <c r="A6" s="445"/>
      <c r="C6" s="448"/>
      <c r="D6" s="448"/>
    </row>
    <row r="7" spans="1:6" ht="26.5" thickBot="1" x14ac:dyDescent="0.3">
      <c r="A7" s="800" t="s">
        <v>72</v>
      </c>
      <c r="B7" s="801" t="s">
        <v>73</v>
      </c>
      <c r="C7" s="801" t="s">
        <v>74</v>
      </c>
      <c r="D7" s="801" t="s">
        <v>75</v>
      </c>
      <c r="E7" s="821" t="s">
        <v>1446</v>
      </c>
      <c r="F7" s="822" t="s">
        <v>1443</v>
      </c>
    </row>
    <row r="8" spans="1:6" x14ac:dyDescent="0.25">
      <c r="A8" s="547"/>
      <c r="B8" s="644"/>
      <c r="C8" s="645"/>
      <c r="D8" s="487"/>
      <c r="E8" s="533"/>
      <c r="F8" s="646"/>
    </row>
    <row r="9" spans="1:6" ht="13" x14ac:dyDescent="0.25">
      <c r="A9" s="647"/>
      <c r="B9" s="507" t="s">
        <v>502</v>
      </c>
      <c r="C9" s="487"/>
      <c r="D9" s="487"/>
      <c r="E9" s="533"/>
      <c r="F9" s="646"/>
    </row>
    <row r="10" spans="1:6" x14ac:dyDescent="0.25">
      <c r="A10" s="647" t="s">
        <v>503</v>
      </c>
      <c r="B10" s="550" t="s">
        <v>504</v>
      </c>
      <c r="C10" s="487" t="s">
        <v>505</v>
      </c>
      <c r="D10" s="487">
        <v>100</v>
      </c>
      <c r="E10" s="533"/>
      <c r="F10" s="646">
        <f>D10*E10</f>
        <v>0</v>
      </c>
    </row>
    <row r="11" spans="1:6" x14ac:dyDescent="0.25">
      <c r="A11" s="647" t="s">
        <v>506</v>
      </c>
      <c r="B11" s="550" t="s">
        <v>507</v>
      </c>
      <c r="C11" s="487" t="s">
        <v>505</v>
      </c>
      <c r="D11" s="487">
        <v>100</v>
      </c>
      <c r="E11" s="533"/>
      <c r="F11" s="646">
        <f t="shared" ref="F11:F16" si="0">D11*E11</f>
        <v>0</v>
      </c>
    </row>
    <row r="12" spans="1:6" x14ac:dyDescent="0.25">
      <c r="A12" s="647" t="s">
        <v>508</v>
      </c>
      <c r="B12" s="550" t="s">
        <v>509</v>
      </c>
      <c r="C12" s="487" t="s">
        <v>505</v>
      </c>
      <c r="D12" s="487">
        <v>100</v>
      </c>
      <c r="E12" s="533"/>
      <c r="F12" s="646">
        <f t="shared" si="0"/>
        <v>0</v>
      </c>
    </row>
    <row r="13" spans="1:6" x14ac:dyDescent="0.25">
      <c r="A13" s="647" t="s">
        <v>510</v>
      </c>
      <c r="B13" s="550" t="s">
        <v>511</v>
      </c>
      <c r="C13" s="487" t="s">
        <v>505</v>
      </c>
      <c r="D13" s="487">
        <v>200</v>
      </c>
      <c r="E13" s="533"/>
      <c r="F13" s="646">
        <f t="shared" si="0"/>
        <v>0</v>
      </c>
    </row>
    <row r="14" spans="1:6" x14ac:dyDescent="0.25">
      <c r="A14" s="647" t="s">
        <v>512</v>
      </c>
      <c r="B14" s="550" t="s">
        <v>513</v>
      </c>
      <c r="C14" s="487" t="s">
        <v>505</v>
      </c>
      <c r="D14" s="487">
        <v>100</v>
      </c>
      <c r="E14" s="533"/>
      <c r="F14" s="646">
        <f t="shared" si="0"/>
        <v>0</v>
      </c>
    </row>
    <row r="15" spans="1:6" x14ac:dyDescent="0.25">
      <c r="A15" s="647" t="s">
        <v>514</v>
      </c>
      <c r="B15" s="550" t="s">
        <v>515</v>
      </c>
      <c r="C15" s="487" t="s">
        <v>505</v>
      </c>
      <c r="D15" s="487">
        <v>100</v>
      </c>
      <c r="E15" s="533"/>
      <c r="F15" s="646">
        <f t="shared" si="0"/>
        <v>0</v>
      </c>
    </row>
    <row r="16" spans="1:6" x14ac:dyDescent="0.25">
      <c r="A16" s="647" t="s">
        <v>516</v>
      </c>
      <c r="B16" s="550" t="s">
        <v>517</v>
      </c>
      <c r="C16" s="487" t="s">
        <v>505</v>
      </c>
      <c r="D16" s="487">
        <v>50</v>
      </c>
      <c r="E16" s="533"/>
      <c r="F16" s="646">
        <f t="shared" si="0"/>
        <v>0</v>
      </c>
    </row>
    <row r="17" spans="1:11" x14ac:dyDescent="0.25">
      <c r="A17" s="647"/>
      <c r="B17" s="550"/>
      <c r="C17" s="487"/>
      <c r="D17" s="648"/>
      <c r="E17" s="533"/>
      <c r="F17" s="649"/>
    </row>
    <row r="18" spans="1:11" ht="13" x14ac:dyDescent="0.25">
      <c r="A18" s="647"/>
      <c r="B18" s="507" t="s">
        <v>518</v>
      </c>
      <c r="C18" s="487"/>
      <c r="D18" s="487"/>
      <c r="E18" s="533"/>
      <c r="F18" s="649"/>
    </row>
    <row r="19" spans="1:11" ht="25" x14ac:dyDescent="0.25">
      <c r="A19" s="647" t="s">
        <v>519</v>
      </c>
      <c r="B19" s="550" t="s">
        <v>520</v>
      </c>
      <c r="C19" s="487" t="s">
        <v>68</v>
      </c>
      <c r="D19" s="487">
        <v>2</v>
      </c>
      <c r="E19" s="533"/>
      <c r="F19" s="646">
        <f t="shared" ref="F19:F45" si="1">D19*E19</f>
        <v>0</v>
      </c>
    </row>
    <row r="20" spans="1:11" x14ac:dyDescent="0.25">
      <c r="A20" s="647" t="s">
        <v>521</v>
      </c>
      <c r="B20" s="550" t="s">
        <v>522</v>
      </c>
      <c r="C20" s="487" t="s">
        <v>87</v>
      </c>
      <c r="D20" s="487">
        <v>5</v>
      </c>
      <c r="E20" s="533"/>
      <c r="F20" s="646">
        <f t="shared" si="1"/>
        <v>0</v>
      </c>
    </row>
    <row r="21" spans="1:11" x14ac:dyDescent="0.25">
      <c r="A21" s="647" t="s">
        <v>523</v>
      </c>
      <c r="B21" s="550" t="s">
        <v>524</v>
      </c>
      <c r="C21" s="487" t="s">
        <v>87</v>
      </c>
      <c r="D21" s="648">
        <v>3</v>
      </c>
      <c r="E21" s="533"/>
      <c r="F21" s="646">
        <f t="shared" si="1"/>
        <v>0</v>
      </c>
    </row>
    <row r="22" spans="1:11" x14ac:dyDescent="0.25">
      <c r="A22" s="647" t="s">
        <v>525</v>
      </c>
      <c r="B22" s="550" t="s">
        <v>526</v>
      </c>
      <c r="C22" s="487" t="s">
        <v>527</v>
      </c>
      <c r="D22" s="487">
        <v>100</v>
      </c>
      <c r="E22" s="533"/>
      <c r="F22" s="646">
        <f t="shared" si="1"/>
        <v>0</v>
      </c>
    </row>
    <row r="23" spans="1:11" x14ac:dyDescent="0.25">
      <c r="A23" s="647" t="s">
        <v>528</v>
      </c>
      <c r="B23" s="550" t="s">
        <v>529</v>
      </c>
      <c r="C23" s="487" t="s">
        <v>87</v>
      </c>
      <c r="D23" s="487">
        <v>1</v>
      </c>
      <c r="E23" s="533"/>
      <c r="F23" s="646">
        <f t="shared" si="1"/>
        <v>0</v>
      </c>
    </row>
    <row r="24" spans="1:11" x14ac:dyDescent="0.25">
      <c r="A24" s="647" t="s">
        <v>530</v>
      </c>
      <c r="B24" s="550" t="s">
        <v>531</v>
      </c>
      <c r="C24" s="487" t="s">
        <v>87</v>
      </c>
      <c r="D24" s="487">
        <v>1</v>
      </c>
      <c r="E24" s="533"/>
      <c r="F24" s="646">
        <f t="shared" si="1"/>
        <v>0</v>
      </c>
    </row>
    <row r="25" spans="1:11" x14ac:dyDescent="0.25">
      <c r="A25" s="647" t="s">
        <v>532</v>
      </c>
      <c r="B25" s="550" t="s">
        <v>533</v>
      </c>
      <c r="C25" s="487" t="s">
        <v>79</v>
      </c>
      <c r="D25" s="458">
        <v>5</v>
      </c>
      <c r="E25" s="533"/>
      <c r="F25" s="646">
        <f t="shared" si="1"/>
        <v>0</v>
      </c>
    </row>
    <row r="26" spans="1:11" ht="25" x14ac:dyDescent="0.25">
      <c r="A26" s="647" t="s">
        <v>534</v>
      </c>
      <c r="B26" s="550" t="s">
        <v>1462</v>
      </c>
      <c r="C26" s="487" t="s">
        <v>79</v>
      </c>
      <c r="D26" s="487">
        <v>5</v>
      </c>
      <c r="E26" s="533"/>
      <c r="F26" s="646">
        <f t="shared" si="1"/>
        <v>0</v>
      </c>
    </row>
    <row r="27" spans="1:11" ht="25" x14ac:dyDescent="0.25">
      <c r="A27" s="647" t="s">
        <v>535</v>
      </c>
      <c r="B27" s="550" t="s">
        <v>536</v>
      </c>
      <c r="C27" s="487" t="s">
        <v>79</v>
      </c>
      <c r="D27" s="487">
        <v>5</v>
      </c>
      <c r="E27" s="533"/>
      <c r="F27" s="646">
        <f t="shared" si="1"/>
        <v>0</v>
      </c>
      <c r="K27" s="31"/>
    </row>
    <row r="28" spans="1:11" ht="25" x14ac:dyDescent="0.25">
      <c r="A28" s="647" t="s">
        <v>537</v>
      </c>
      <c r="B28" s="550" t="s">
        <v>538</v>
      </c>
      <c r="C28" s="487" t="s">
        <v>79</v>
      </c>
      <c r="D28" s="487">
        <v>5</v>
      </c>
      <c r="E28" s="533"/>
      <c r="F28" s="646">
        <f t="shared" si="1"/>
        <v>0</v>
      </c>
    </row>
    <row r="29" spans="1:11" ht="25" x14ac:dyDescent="0.25">
      <c r="A29" s="647" t="s">
        <v>539</v>
      </c>
      <c r="B29" s="550" t="s">
        <v>540</v>
      </c>
      <c r="C29" s="487" t="s">
        <v>484</v>
      </c>
      <c r="D29" s="487">
        <v>10</v>
      </c>
      <c r="E29" s="533"/>
      <c r="F29" s="646">
        <f t="shared" si="1"/>
        <v>0</v>
      </c>
    </row>
    <row r="30" spans="1:11" x14ac:dyDescent="0.25">
      <c r="A30" s="647" t="s">
        <v>541</v>
      </c>
      <c r="B30" s="550" t="s">
        <v>542</v>
      </c>
      <c r="C30" s="487" t="s">
        <v>87</v>
      </c>
      <c r="D30" s="487">
        <v>3</v>
      </c>
      <c r="E30" s="533"/>
      <c r="F30" s="646">
        <f t="shared" si="1"/>
        <v>0</v>
      </c>
    </row>
    <row r="31" spans="1:11" x14ac:dyDescent="0.25">
      <c r="A31" s="647" t="s">
        <v>543</v>
      </c>
      <c r="B31" s="550" t="s">
        <v>544</v>
      </c>
      <c r="C31" s="487" t="s">
        <v>87</v>
      </c>
      <c r="D31" s="487">
        <v>1</v>
      </c>
      <c r="E31" s="533"/>
      <c r="F31" s="646">
        <f t="shared" si="1"/>
        <v>0</v>
      </c>
    </row>
    <row r="32" spans="1:11" x14ac:dyDescent="0.25">
      <c r="A32" s="647"/>
      <c r="B32" s="550" t="s">
        <v>546</v>
      </c>
      <c r="C32" s="487"/>
      <c r="D32" s="487"/>
      <c r="E32" s="533"/>
      <c r="F32" s="646">
        <f t="shared" si="1"/>
        <v>0</v>
      </c>
    </row>
    <row r="33" spans="1:6" x14ac:dyDescent="0.25">
      <c r="A33" s="647" t="s">
        <v>545</v>
      </c>
      <c r="B33" s="550" t="s">
        <v>548</v>
      </c>
      <c r="C33" s="487" t="s">
        <v>484</v>
      </c>
      <c r="D33" s="487">
        <v>10</v>
      </c>
      <c r="E33" s="533"/>
      <c r="F33" s="646">
        <f t="shared" si="1"/>
        <v>0</v>
      </c>
    </row>
    <row r="34" spans="1:6" x14ac:dyDescent="0.25">
      <c r="A34" s="647" t="s">
        <v>547</v>
      </c>
      <c r="B34" s="550" t="s">
        <v>550</v>
      </c>
      <c r="C34" s="487" t="s">
        <v>484</v>
      </c>
      <c r="D34" s="487">
        <v>10</v>
      </c>
      <c r="E34" s="533"/>
      <c r="F34" s="646">
        <f t="shared" si="1"/>
        <v>0</v>
      </c>
    </row>
    <row r="35" spans="1:6" x14ac:dyDescent="0.25">
      <c r="A35" s="647" t="s">
        <v>549</v>
      </c>
      <c r="B35" s="550" t="s">
        <v>552</v>
      </c>
      <c r="C35" s="487" t="s">
        <v>484</v>
      </c>
      <c r="D35" s="487">
        <v>10</v>
      </c>
      <c r="E35" s="533"/>
      <c r="F35" s="646">
        <f t="shared" si="1"/>
        <v>0</v>
      </c>
    </row>
    <row r="36" spans="1:6" ht="25" x14ac:dyDescent="0.25">
      <c r="A36" s="647" t="s">
        <v>551</v>
      </c>
      <c r="B36" s="550" t="s">
        <v>554</v>
      </c>
      <c r="C36" s="487" t="s">
        <v>79</v>
      </c>
      <c r="D36" s="487">
        <v>5</v>
      </c>
      <c r="E36" s="533"/>
      <c r="F36" s="646">
        <f t="shared" si="1"/>
        <v>0</v>
      </c>
    </row>
    <row r="37" spans="1:6" ht="25" x14ac:dyDescent="0.25">
      <c r="A37" s="647" t="s">
        <v>553</v>
      </c>
      <c r="B37" s="550" t="s">
        <v>556</v>
      </c>
      <c r="C37" s="487" t="s">
        <v>79</v>
      </c>
      <c r="D37" s="487">
        <v>5</v>
      </c>
      <c r="E37" s="533"/>
      <c r="F37" s="646">
        <f t="shared" si="1"/>
        <v>0</v>
      </c>
    </row>
    <row r="38" spans="1:6" x14ac:dyDescent="0.25">
      <c r="A38" s="647" t="s">
        <v>555</v>
      </c>
      <c r="B38" s="550" t="s">
        <v>558</v>
      </c>
      <c r="C38" s="487" t="s">
        <v>87</v>
      </c>
      <c r="D38" s="487">
        <v>2</v>
      </c>
      <c r="E38" s="533"/>
      <c r="F38" s="646">
        <f t="shared" si="1"/>
        <v>0</v>
      </c>
    </row>
    <row r="39" spans="1:6" x14ac:dyDescent="0.25">
      <c r="A39" s="647" t="s">
        <v>557</v>
      </c>
      <c r="B39" s="550" t="s">
        <v>560</v>
      </c>
      <c r="C39" s="487" t="s">
        <v>87</v>
      </c>
      <c r="D39" s="487">
        <v>1</v>
      </c>
      <c r="E39" s="533"/>
      <c r="F39" s="646">
        <f t="shared" si="1"/>
        <v>0</v>
      </c>
    </row>
    <row r="40" spans="1:6" x14ac:dyDescent="0.25">
      <c r="A40" s="547"/>
      <c r="B40" s="457"/>
      <c r="C40" s="487"/>
      <c r="D40" s="648"/>
      <c r="E40" s="533"/>
      <c r="F40" s="646"/>
    </row>
    <row r="41" spans="1:6" ht="13" x14ac:dyDescent="0.3">
      <c r="A41" s="547"/>
      <c r="B41" s="362" t="s">
        <v>561</v>
      </c>
      <c r="C41" s="487"/>
      <c r="D41" s="648"/>
      <c r="E41" s="533"/>
      <c r="F41" s="646"/>
    </row>
    <row r="42" spans="1:6" x14ac:dyDescent="0.25">
      <c r="A42" s="547" t="s">
        <v>559</v>
      </c>
      <c r="B42" s="550" t="s">
        <v>563</v>
      </c>
      <c r="C42" s="487" t="s">
        <v>505</v>
      </c>
      <c r="D42" s="648">
        <v>20</v>
      </c>
      <c r="E42" s="533"/>
      <c r="F42" s="646">
        <f t="shared" si="1"/>
        <v>0</v>
      </c>
    </row>
    <row r="43" spans="1:6" x14ac:dyDescent="0.25">
      <c r="A43" s="547"/>
      <c r="B43" s="550" t="s">
        <v>564</v>
      </c>
      <c r="C43" s="487"/>
      <c r="D43" s="648"/>
      <c r="E43" s="533"/>
      <c r="F43" s="646"/>
    </row>
    <row r="44" spans="1:6" x14ac:dyDescent="0.25">
      <c r="A44" s="547" t="s">
        <v>562</v>
      </c>
      <c r="B44" s="550" t="s">
        <v>566</v>
      </c>
      <c r="C44" s="487" t="s">
        <v>505</v>
      </c>
      <c r="D44" s="648">
        <v>10</v>
      </c>
      <c r="E44" s="533"/>
      <c r="F44" s="646">
        <f t="shared" si="1"/>
        <v>0</v>
      </c>
    </row>
    <row r="45" spans="1:6" ht="13" thickBot="1" x14ac:dyDescent="0.3">
      <c r="A45" s="547" t="s">
        <v>565</v>
      </c>
      <c r="B45" s="550" t="s">
        <v>568</v>
      </c>
      <c r="C45" s="487" t="s">
        <v>505</v>
      </c>
      <c r="D45" s="648">
        <v>10</v>
      </c>
      <c r="E45" s="533"/>
      <c r="F45" s="646">
        <f t="shared" si="1"/>
        <v>0</v>
      </c>
    </row>
    <row r="46" spans="1:6" ht="13" thickBot="1" x14ac:dyDescent="0.3">
      <c r="A46" s="653"/>
      <c r="B46" s="654"/>
      <c r="C46" s="655"/>
      <c r="D46" s="655" t="s">
        <v>569</v>
      </c>
      <c r="E46" s="656"/>
      <c r="F46" s="657">
        <f>SUM(F10:F45)</f>
        <v>0</v>
      </c>
    </row>
    <row r="47" spans="1:6" ht="13" thickBot="1" x14ac:dyDescent="0.3">
      <c r="A47" s="445"/>
      <c r="C47" s="448"/>
      <c r="D47" s="448"/>
    </row>
    <row r="48" spans="1:6" ht="26.5" thickBot="1" x14ac:dyDescent="0.3">
      <c r="A48" s="800" t="s">
        <v>72</v>
      </c>
      <c r="B48" s="801" t="s">
        <v>73</v>
      </c>
      <c r="C48" s="801" t="s">
        <v>74</v>
      </c>
      <c r="D48" s="801" t="s">
        <v>75</v>
      </c>
      <c r="E48" s="821" t="s">
        <v>1446</v>
      </c>
      <c r="F48" s="822" t="s">
        <v>1443</v>
      </c>
    </row>
    <row r="49" spans="1:6" x14ac:dyDescent="0.25">
      <c r="A49" s="547"/>
      <c r="B49" s="550" t="s">
        <v>570</v>
      </c>
      <c r="C49" s="487"/>
      <c r="D49" s="648"/>
      <c r="E49" s="533"/>
      <c r="F49" s="646"/>
    </row>
    <row r="50" spans="1:6" x14ac:dyDescent="0.25">
      <c r="A50" s="647" t="s">
        <v>567</v>
      </c>
      <c r="B50" s="550" t="s">
        <v>572</v>
      </c>
      <c r="C50" s="487" t="s">
        <v>505</v>
      </c>
      <c r="D50" s="487">
        <v>30</v>
      </c>
      <c r="E50" s="533"/>
      <c r="F50" s="646">
        <f t="shared" ref="F50:F89" si="2">D50*E50</f>
        <v>0</v>
      </c>
    </row>
    <row r="51" spans="1:6" x14ac:dyDescent="0.25">
      <c r="A51" s="647" t="s">
        <v>571</v>
      </c>
      <c r="B51" s="550" t="s">
        <v>574</v>
      </c>
      <c r="C51" s="487" t="s">
        <v>505</v>
      </c>
      <c r="D51" s="487">
        <v>50</v>
      </c>
      <c r="E51" s="533"/>
      <c r="F51" s="646">
        <f t="shared" si="2"/>
        <v>0</v>
      </c>
    </row>
    <row r="52" spans="1:6" x14ac:dyDescent="0.25">
      <c r="A52" s="647"/>
      <c r="B52" s="550"/>
      <c r="C52" s="487"/>
      <c r="D52" s="487"/>
      <c r="E52" s="533"/>
      <c r="F52" s="646"/>
    </row>
    <row r="53" spans="1:6" ht="16.5" customHeight="1" x14ac:dyDescent="0.25">
      <c r="A53" s="647"/>
      <c r="B53" s="660" t="s">
        <v>575</v>
      </c>
      <c r="C53" s="487"/>
      <c r="D53" s="661"/>
      <c r="E53" s="533"/>
      <c r="F53" s="646"/>
    </row>
    <row r="54" spans="1:6" x14ac:dyDescent="0.25">
      <c r="A54" s="662" t="s">
        <v>573</v>
      </c>
      <c r="B54" s="550" t="s">
        <v>577</v>
      </c>
      <c r="C54" s="487" t="s">
        <v>505</v>
      </c>
      <c r="D54" s="661">
        <v>40</v>
      </c>
      <c r="E54" s="533"/>
      <c r="F54" s="646">
        <f t="shared" si="2"/>
        <v>0</v>
      </c>
    </row>
    <row r="55" spans="1:6" x14ac:dyDescent="0.25">
      <c r="A55" s="662" t="s">
        <v>576</v>
      </c>
      <c r="B55" s="550" t="s">
        <v>579</v>
      </c>
      <c r="C55" s="487" t="s">
        <v>505</v>
      </c>
      <c r="D55" s="661">
        <v>50</v>
      </c>
      <c r="E55" s="533"/>
      <c r="F55" s="646">
        <f t="shared" si="2"/>
        <v>0</v>
      </c>
    </row>
    <row r="56" spans="1:6" x14ac:dyDescent="0.25">
      <c r="A56" s="647"/>
      <c r="B56" s="550"/>
      <c r="C56" s="487"/>
      <c r="D56" s="661"/>
      <c r="E56" s="533"/>
      <c r="F56" s="646"/>
    </row>
    <row r="57" spans="1:6" ht="25" x14ac:dyDescent="0.25">
      <c r="B57" s="550" t="s">
        <v>1463</v>
      </c>
      <c r="C57" s="487"/>
      <c r="D57" s="661"/>
      <c r="E57" s="533"/>
      <c r="F57" s="646"/>
    </row>
    <row r="58" spans="1:6" x14ac:dyDescent="0.25">
      <c r="A58" s="647"/>
      <c r="B58" s="660" t="s">
        <v>581</v>
      </c>
      <c r="C58" s="487"/>
      <c r="D58" s="513"/>
      <c r="E58" s="533"/>
      <c r="F58" s="646"/>
    </row>
    <row r="59" spans="1:6" ht="14.5" x14ac:dyDescent="0.25">
      <c r="A59" s="662" t="s">
        <v>578</v>
      </c>
      <c r="B59" s="663" t="s">
        <v>1426</v>
      </c>
      <c r="C59" s="487" t="s">
        <v>505</v>
      </c>
      <c r="D59" s="513">
        <v>50</v>
      </c>
      <c r="E59" s="533"/>
      <c r="F59" s="646">
        <f t="shared" si="2"/>
        <v>0</v>
      </c>
    </row>
    <row r="60" spans="1:6" ht="14.5" x14ac:dyDescent="0.25">
      <c r="A60" s="662" t="s">
        <v>580</v>
      </c>
      <c r="B60" s="663" t="s">
        <v>1427</v>
      </c>
      <c r="C60" s="487" t="s">
        <v>505</v>
      </c>
      <c r="D60" s="513">
        <v>50</v>
      </c>
      <c r="E60" s="533"/>
      <c r="F60" s="646">
        <f t="shared" si="2"/>
        <v>0</v>
      </c>
    </row>
    <row r="61" spans="1:6" ht="14.5" x14ac:dyDescent="0.25">
      <c r="A61" s="662" t="s">
        <v>582</v>
      </c>
      <c r="B61" s="663" t="s">
        <v>1428</v>
      </c>
      <c r="C61" s="487" t="s">
        <v>505</v>
      </c>
      <c r="D61" s="513">
        <v>50</v>
      </c>
      <c r="E61" s="533"/>
      <c r="F61" s="646">
        <f t="shared" si="2"/>
        <v>0</v>
      </c>
    </row>
    <row r="62" spans="1:6" x14ac:dyDescent="0.25">
      <c r="A62" s="662"/>
      <c r="B62" s="663"/>
      <c r="C62" s="487"/>
      <c r="D62" s="513"/>
      <c r="E62" s="533"/>
      <c r="F62" s="646">
        <f t="shared" si="2"/>
        <v>0</v>
      </c>
    </row>
    <row r="63" spans="1:6" x14ac:dyDescent="0.25">
      <c r="A63" s="647"/>
      <c r="B63" s="660" t="s">
        <v>585</v>
      </c>
      <c r="C63" s="487"/>
      <c r="D63" s="513"/>
      <c r="E63" s="533"/>
      <c r="F63" s="646">
        <f t="shared" si="2"/>
        <v>0</v>
      </c>
    </row>
    <row r="64" spans="1:6" x14ac:dyDescent="0.25">
      <c r="A64" s="662" t="s">
        <v>583</v>
      </c>
      <c r="B64" s="550" t="s">
        <v>587</v>
      </c>
      <c r="C64" s="487" t="s">
        <v>505</v>
      </c>
      <c r="D64" s="513">
        <v>50</v>
      </c>
      <c r="E64" s="533"/>
      <c r="F64" s="646">
        <f t="shared" si="2"/>
        <v>0</v>
      </c>
    </row>
    <row r="65" spans="1:6" x14ac:dyDescent="0.25">
      <c r="A65" s="662"/>
      <c r="B65" s="550"/>
      <c r="C65" s="487"/>
      <c r="D65" s="513"/>
      <c r="E65" s="533">
        <v>0</v>
      </c>
      <c r="F65" s="646">
        <f t="shared" si="2"/>
        <v>0</v>
      </c>
    </row>
    <row r="66" spans="1:6" ht="25" x14ac:dyDescent="0.25">
      <c r="B66" s="550" t="s">
        <v>1463</v>
      </c>
      <c r="C66" s="487"/>
      <c r="D66" s="513"/>
      <c r="E66" s="533">
        <v>0</v>
      </c>
      <c r="F66" s="646">
        <f t="shared" si="2"/>
        <v>0</v>
      </c>
    </row>
    <row r="67" spans="1:6" x14ac:dyDescent="0.25">
      <c r="A67" s="662" t="s">
        <v>584</v>
      </c>
      <c r="B67" s="550" t="s">
        <v>589</v>
      </c>
      <c r="C67" s="487" t="s">
        <v>505</v>
      </c>
      <c r="D67" s="513">
        <v>40</v>
      </c>
      <c r="E67" s="533"/>
      <c r="F67" s="646">
        <f t="shared" si="2"/>
        <v>0</v>
      </c>
    </row>
    <row r="68" spans="1:6" x14ac:dyDescent="0.25">
      <c r="A68" s="662" t="s">
        <v>586</v>
      </c>
      <c r="B68" s="550" t="s">
        <v>590</v>
      </c>
      <c r="C68" s="487" t="s">
        <v>505</v>
      </c>
      <c r="D68" s="513">
        <v>1</v>
      </c>
      <c r="E68" s="533"/>
      <c r="F68" s="646">
        <f t="shared" si="2"/>
        <v>0</v>
      </c>
    </row>
    <row r="69" spans="1:6" x14ac:dyDescent="0.25">
      <c r="A69" s="662" t="s">
        <v>588</v>
      </c>
      <c r="B69" s="550" t="s">
        <v>591</v>
      </c>
      <c r="C69" s="487" t="s">
        <v>505</v>
      </c>
      <c r="D69" s="513">
        <v>10</v>
      </c>
      <c r="E69" s="533"/>
      <c r="F69" s="646">
        <f t="shared" si="2"/>
        <v>0</v>
      </c>
    </row>
    <row r="70" spans="1:6" x14ac:dyDescent="0.25">
      <c r="A70" s="662"/>
      <c r="B70" s="550"/>
      <c r="C70" s="487"/>
      <c r="D70" s="513"/>
      <c r="E70" s="533"/>
      <c r="F70" s="646">
        <f t="shared" si="2"/>
        <v>0</v>
      </c>
    </row>
    <row r="71" spans="1:6" x14ac:dyDescent="0.25">
      <c r="A71" s="647"/>
      <c r="B71" s="660" t="s">
        <v>592</v>
      </c>
      <c r="C71" s="487"/>
      <c r="D71" s="487"/>
      <c r="E71" s="533"/>
      <c r="F71" s="646">
        <f t="shared" si="2"/>
        <v>0</v>
      </c>
    </row>
    <row r="72" spans="1:6" x14ac:dyDescent="0.25">
      <c r="A72" s="662" t="s">
        <v>593</v>
      </c>
      <c r="B72" s="550" t="s">
        <v>1464</v>
      </c>
      <c r="C72" s="487" t="s">
        <v>505</v>
      </c>
      <c r="D72" s="661">
        <v>50</v>
      </c>
      <c r="E72" s="533"/>
      <c r="F72" s="646">
        <f t="shared" si="2"/>
        <v>0</v>
      </c>
    </row>
    <row r="73" spans="1:6" x14ac:dyDescent="0.25">
      <c r="A73" s="662" t="s">
        <v>594</v>
      </c>
      <c r="B73" s="550" t="s">
        <v>595</v>
      </c>
      <c r="C73" s="487" t="s">
        <v>505</v>
      </c>
      <c r="D73" s="661">
        <v>80</v>
      </c>
      <c r="E73" s="533"/>
      <c r="F73" s="646">
        <f t="shared" si="2"/>
        <v>0</v>
      </c>
    </row>
    <row r="74" spans="1:6" x14ac:dyDescent="0.25">
      <c r="A74" s="647"/>
      <c r="B74" s="550"/>
      <c r="C74" s="487"/>
      <c r="D74" s="661"/>
      <c r="E74" s="533"/>
      <c r="F74" s="646">
        <f t="shared" si="2"/>
        <v>0</v>
      </c>
    </row>
    <row r="75" spans="1:6" ht="25" x14ac:dyDescent="0.25">
      <c r="A75" s="647"/>
      <c r="B75" s="660" t="s">
        <v>596</v>
      </c>
      <c r="C75" s="487"/>
      <c r="D75" s="661"/>
      <c r="E75" s="533"/>
      <c r="F75" s="646">
        <f t="shared" si="2"/>
        <v>0</v>
      </c>
    </row>
    <row r="76" spans="1:6" x14ac:dyDescent="0.25">
      <c r="A76" s="662" t="s">
        <v>597</v>
      </c>
      <c r="B76" s="550" t="s">
        <v>598</v>
      </c>
      <c r="C76" s="487" t="s">
        <v>505</v>
      </c>
      <c r="D76" s="661">
        <v>50</v>
      </c>
      <c r="E76" s="533"/>
      <c r="F76" s="646">
        <f t="shared" si="2"/>
        <v>0</v>
      </c>
    </row>
    <row r="77" spans="1:6" x14ac:dyDescent="0.25">
      <c r="A77" s="662" t="s">
        <v>599</v>
      </c>
      <c r="B77" s="550" t="s">
        <v>600</v>
      </c>
      <c r="C77" s="487" t="s">
        <v>505</v>
      </c>
      <c r="D77" s="661">
        <v>40</v>
      </c>
      <c r="E77" s="533"/>
      <c r="F77" s="646">
        <f t="shared" si="2"/>
        <v>0</v>
      </c>
    </row>
    <row r="78" spans="1:6" x14ac:dyDescent="0.25">
      <c r="A78" s="662"/>
      <c r="B78" s="550"/>
      <c r="C78" s="487"/>
      <c r="D78" s="513"/>
      <c r="E78" s="533"/>
      <c r="F78" s="646">
        <f t="shared" si="2"/>
        <v>0</v>
      </c>
    </row>
    <row r="79" spans="1:6" ht="25" x14ac:dyDescent="0.25">
      <c r="A79" s="647"/>
      <c r="B79" s="660" t="s">
        <v>601</v>
      </c>
      <c r="C79" s="487"/>
      <c r="D79" s="661"/>
      <c r="E79" s="533"/>
      <c r="F79" s="646">
        <f t="shared" si="2"/>
        <v>0</v>
      </c>
    </row>
    <row r="80" spans="1:6" x14ac:dyDescent="0.25">
      <c r="A80" s="662" t="s">
        <v>602</v>
      </c>
      <c r="B80" s="550" t="s">
        <v>603</v>
      </c>
      <c r="C80" s="487" t="s">
        <v>505</v>
      </c>
      <c r="D80" s="661">
        <v>10</v>
      </c>
      <c r="E80" s="533"/>
      <c r="F80" s="646">
        <f t="shared" si="2"/>
        <v>0</v>
      </c>
    </row>
    <row r="81" spans="1:6" x14ac:dyDescent="0.25">
      <c r="A81" s="662" t="s">
        <v>604</v>
      </c>
      <c r="B81" s="550" t="s">
        <v>605</v>
      </c>
      <c r="C81" s="487" t="s">
        <v>505</v>
      </c>
      <c r="D81" s="661">
        <v>10</v>
      </c>
      <c r="E81" s="533"/>
      <c r="F81" s="646">
        <f t="shared" si="2"/>
        <v>0</v>
      </c>
    </row>
    <row r="82" spans="1:6" x14ac:dyDescent="0.25">
      <c r="A82" s="662"/>
      <c r="B82" s="550"/>
      <c r="C82" s="487"/>
      <c r="D82" s="513"/>
      <c r="E82" s="533">
        <v>0</v>
      </c>
      <c r="F82" s="646">
        <f t="shared" si="2"/>
        <v>0</v>
      </c>
    </row>
    <row r="83" spans="1:6" x14ac:dyDescent="0.25">
      <c r="A83" s="647"/>
      <c r="B83" s="660" t="s">
        <v>606</v>
      </c>
      <c r="C83" s="487"/>
      <c r="D83" s="661"/>
      <c r="E83" s="533">
        <v>0</v>
      </c>
      <c r="F83" s="646">
        <f t="shared" si="2"/>
        <v>0</v>
      </c>
    </row>
    <row r="84" spans="1:6" x14ac:dyDescent="0.25">
      <c r="A84" s="662"/>
      <c r="B84" s="550" t="s">
        <v>608</v>
      </c>
      <c r="C84" s="487"/>
      <c r="D84" s="661"/>
      <c r="E84" s="533">
        <v>0</v>
      </c>
      <c r="F84" s="646">
        <f t="shared" si="2"/>
        <v>0</v>
      </c>
    </row>
    <row r="85" spans="1:6" x14ac:dyDescent="0.25">
      <c r="A85" s="662" t="s">
        <v>607</v>
      </c>
      <c r="B85" s="550" t="s">
        <v>609</v>
      </c>
      <c r="C85" s="487" t="s">
        <v>505</v>
      </c>
      <c r="D85" s="661">
        <v>40</v>
      </c>
      <c r="E85" s="533"/>
      <c r="F85" s="646">
        <f t="shared" si="2"/>
        <v>0</v>
      </c>
    </row>
    <row r="86" spans="1:6" x14ac:dyDescent="0.25">
      <c r="A86" s="662" t="s">
        <v>611</v>
      </c>
      <c r="B86" s="550" t="s">
        <v>610</v>
      </c>
      <c r="C86" s="487" t="s">
        <v>505</v>
      </c>
      <c r="D86" s="661">
        <v>60</v>
      </c>
      <c r="E86" s="533"/>
      <c r="F86" s="646">
        <f t="shared" si="2"/>
        <v>0</v>
      </c>
    </row>
    <row r="87" spans="1:6" x14ac:dyDescent="0.25">
      <c r="A87" s="662"/>
      <c r="B87" s="550" t="s">
        <v>612</v>
      </c>
      <c r="C87" s="487"/>
      <c r="D87" s="661"/>
      <c r="E87" s="533"/>
      <c r="F87" s="646">
        <f t="shared" si="2"/>
        <v>0</v>
      </c>
    </row>
    <row r="88" spans="1:6" x14ac:dyDescent="0.25">
      <c r="A88" s="662" t="s">
        <v>1465</v>
      </c>
      <c r="B88" s="550" t="s">
        <v>613</v>
      </c>
      <c r="C88" s="487" t="s">
        <v>505</v>
      </c>
      <c r="D88" s="661">
        <v>20</v>
      </c>
      <c r="E88" s="533"/>
      <c r="F88" s="646">
        <f t="shared" si="2"/>
        <v>0</v>
      </c>
    </row>
    <row r="89" spans="1:6" ht="13" thickBot="1" x14ac:dyDescent="0.3">
      <c r="A89" s="662" t="s">
        <v>1466</v>
      </c>
      <c r="B89" s="550" t="s">
        <v>614</v>
      </c>
      <c r="C89" s="487" t="s">
        <v>505</v>
      </c>
      <c r="D89" s="661">
        <v>10</v>
      </c>
      <c r="E89" s="533"/>
      <c r="F89" s="646">
        <f t="shared" si="2"/>
        <v>0</v>
      </c>
    </row>
    <row r="90" spans="1:6" ht="13" thickBot="1" x14ac:dyDescent="0.3">
      <c r="A90" s="653"/>
      <c r="B90" s="654"/>
      <c r="C90" s="655"/>
      <c r="D90" s="655" t="s">
        <v>569</v>
      </c>
      <c r="E90" s="656"/>
      <c r="F90" s="657">
        <f>SUM(F50:F89)</f>
        <v>0</v>
      </c>
    </row>
    <row r="91" spans="1:6" x14ac:dyDescent="0.25">
      <c r="A91" s="445"/>
      <c r="C91" s="448"/>
      <c r="D91" s="448"/>
    </row>
    <row r="92" spans="1:6" ht="13" thickBot="1" x14ac:dyDescent="0.3">
      <c r="A92" s="445"/>
      <c r="C92" s="448"/>
      <c r="D92" s="448"/>
    </row>
    <row r="93" spans="1:6" ht="26.5" thickBot="1" x14ac:dyDescent="0.3">
      <c r="A93" s="800" t="s">
        <v>72</v>
      </c>
      <c r="B93" s="801" t="s">
        <v>73</v>
      </c>
      <c r="C93" s="801" t="s">
        <v>74</v>
      </c>
      <c r="D93" s="801" t="s">
        <v>75</v>
      </c>
      <c r="E93" s="821" t="s">
        <v>1446</v>
      </c>
      <c r="F93" s="822" t="s">
        <v>1443</v>
      </c>
    </row>
    <row r="94" spans="1:6" x14ac:dyDescent="0.25">
      <c r="A94" s="547"/>
      <c r="B94" s="644"/>
      <c r="C94" s="645"/>
      <c r="D94" s="487"/>
      <c r="E94" s="533"/>
      <c r="F94" s="646"/>
    </row>
    <row r="95" spans="1:6" ht="13" x14ac:dyDescent="0.25">
      <c r="A95" s="647"/>
      <c r="B95" s="507" t="s">
        <v>88</v>
      </c>
      <c r="C95" s="487"/>
      <c r="D95" s="487"/>
      <c r="E95" s="533"/>
      <c r="F95" s="646"/>
    </row>
    <row r="96" spans="1:6" x14ac:dyDescent="0.25">
      <c r="A96" s="647"/>
      <c r="B96" s="550"/>
      <c r="C96" s="487"/>
      <c r="D96" s="487"/>
      <c r="E96" s="533"/>
      <c r="F96" s="646"/>
    </row>
    <row r="97" spans="1:6" x14ac:dyDescent="0.25">
      <c r="A97" s="647"/>
      <c r="B97" s="550" t="s">
        <v>615</v>
      </c>
      <c r="C97" s="487"/>
      <c r="D97" s="487"/>
      <c r="E97" s="533"/>
      <c r="F97" s="646">
        <f>F46</f>
        <v>0</v>
      </c>
    </row>
    <row r="98" spans="1:6" x14ac:dyDescent="0.25">
      <c r="A98" s="647"/>
      <c r="B98" s="550"/>
      <c r="C98" s="487"/>
      <c r="D98" s="487"/>
      <c r="E98" s="533"/>
      <c r="F98" s="646"/>
    </row>
    <row r="99" spans="1:6" x14ac:dyDescent="0.25">
      <c r="A99" s="647"/>
      <c r="B99" s="550" t="s">
        <v>616</v>
      </c>
      <c r="C99" s="487"/>
      <c r="D99" s="487"/>
      <c r="E99" s="533"/>
      <c r="F99" s="646">
        <f>F90</f>
        <v>0</v>
      </c>
    </row>
    <row r="100" spans="1:6" x14ac:dyDescent="0.25">
      <c r="A100" s="647"/>
      <c r="B100" s="550"/>
      <c r="C100" s="487"/>
      <c r="D100" s="487"/>
      <c r="E100" s="533"/>
      <c r="F100" s="646"/>
    </row>
    <row r="101" spans="1:6" x14ac:dyDescent="0.25">
      <c r="A101" s="647"/>
      <c r="B101" s="550"/>
      <c r="C101" s="487"/>
      <c r="D101" s="487"/>
      <c r="E101" s="533"/>
      <c r="F101" s="646"/>
    </row>
    <row r="102" spans="1:6" x14ac:dyDescent="0.25">
      <c r="A102" s="647"/>
      <c r="B102" s="550"/>
      <c r="C102" s="487"/>
      <c r="D102" s="487"/>
      <c r="E102" s="533"/>
      <c r="F102" s="646"/>
    </row>
    <row r="103" spans="1:6" ht="13" x14ac:dyDescent="0.25">
      <c r="A103" s="647"/>
      <c r="B103" s="665"/>
      <c r="C103" s="487"/>
      <c r="D103" s="487"/>
      <c r="E103" s="533"/>
      <c r="F103" s="646"/>
    </row>
    <row r="104" spans="1:6" x14ac:dyDescent="0.25">
      <c r="A104" s="647"/>
      <c r="B104" s="550"/>
      <c r="C104" s="487"/>
      <c r="D104" s="487"/>
      <c r="E104" s="533"/>
      <c r="F104" s="646"/>
    </row>
    <row r="105" spans="1:6" x14ac:dyDescent="0.25">
      <c r="A105" s="647"/>
      <c r="B105" s="550"/>
      <c r="C105" s="487"/>
      <c r="D105" s="487"/>
      <c r="E105" s="533"/>
      <c r="F105" s="646"/>
    </row>
    <row r="106" spans="1:6" ht="13" x14ac:dyDescent="0.25">
      <c r="A106" s="647"/>
      <c r="B106" s="665"/>
      <c r="C106" s="487"/>
      <c r="D106" s="487"/>
      <c r="E106" s="533"/>
      <c r="F106" s="646"/>
    </row>
    <row r="107" spans="1:6" x14ac:dyDescent="0.25">
      <c r="A107" s="647"/>
      <c r="B107" s="550"/>
      <c r="C107" s="487"/>
      <c r="D107" s="487"/>
      <c r="E107" s="533"/>
      <c r="F107" s="646"/>
    </row>
    <row r="108" spans="1:6" x14ac:dyDescent="0.25">
      <c r="A108" s="647"/>
      <c r="B108" s="550"/>
      <c r="C108" s="487"/>
      <c r="D108" s="487"/>
      <c r="E108" s="533"/>
      <c r="F108" s="646"/>
    </row>
    <row r="109" spans="1:6" ht="13" x14ac:dyDescent="0.25">
      <c r="A109" s="647"/>
      <c r="B109" s="665"/>
      <c r="C109" s="487"/>
      <c r="D109" s="487"/>
      <c r="E109" s="533"/>
      <c r="F109" s="646"/>
    </row>
    <row r="110" spans="1:6" x14ac:dyDescent="0.25">
      <c r="A110" s="647"/>
      <c r="B110" s="550"/>
      <c r="C110" s="487"/>
      <c r="D110" s="487"/>
      <c r="E110" s="533"/>
      <c r="F110" s="646"/>
    </row>
    <row r="111" spans="1:6" x14ac:dyDescent="0.25">
      <c r="A111" s="647"/>
      <c r="B111" s="550"/>
      <c r="C111" s="487"/>
      <c r="D111" s="487"/>
      <c r="E111" s="533"/>
      <c r="F111" s="646"/>
    </row>
    <row r="112" spans="1:6" x14ac:dyDescent="0.25">
      <c r="A112" s="647"/>
      <c r="B112" s="550"/>
      <c r="C112" s="487"/>
      <c r="D112" s="487"/>
      <c r="E112" s="533"/>
      <c r="F112" s="646"/>
    </row>
    <row r="113" spans="1:6" x14ac:dyDescent="0.25">
      <c r="A113" s="647"/>
      <c r="B113" s="550"/>
      <c r="C113" s="487"/>
      <c r="D113" s="487"/>
      <c r="E113" s="533"/>
      <c r="F113" s="646"/>
    </row>
    <row r="114" spans="1:6" ht="13" x14ac:dyDescent="0.25">
      <c r="A114" s="647"/>
      <c r="B114" s="665"/>
      <c r="C114" s="487"/>
      <c r="D114" s="487"/>
      <c r="E114" s="533"/>
      <c r="F114" s="646"/>
    </row>
    <row r="115" spans="1:6" x14ac:dyDescent="0.25">
      <c r="A115" s="647"/>
      <c r="B115" s="550"/>
      <c r="C115" s="487"/>
      <c r="D115" s="487"/>
      <c r="E115" s="533"/>
      <c r="F115" s="646"/>
    </row>
    <row r="116" spans="1:6" x14ac:dyDescent="0.25">
      <c r="A116" s="647"/>
      <c r="B116" s="550"/>
      <c r="C116" s="487"/>
      <c r="D116" s="487"/>
      <c r="E116" s="533"/>
      <c r="F116" s="646"/>
    </row>
    <row r="117" spans="1:6" x14ac:dyDescent="0.25">
      <c r="A117" s="647"/>
      <c r="B117" s="550"/>
      <c r="C117" s="487"/>
      <c r="D117" s="487"/>
      <c r="E117" s="533"/>
      <c r="F117" s="646"/>
    </row>
    <row r="118" spans="1:6" ht="13" x14ac:dyDescent="0.25">
      <c r="A118" s="647"/>
      <c r="B118" s="666"/>
      <c r="C118" s="487"/>
      <c r="D118" s="487"/>
      <c r="E118" s="533"/>
      <c r="F118" s="646"/>
    </row>
    <row r="119" spans="1:6" x14ac:dyDescent="0.25">
      <c r="A119" s="662"/>
      <c r="B119" s="550"/>
      <c r="C119" s="487"/>
      <c r="D119" s="487"/>
      <c r="E119" s="533"/>
      <c r="F119" s="646"/>
    </row>
    <row r="120" spans="1:6" x14ac:dyDescent="0.25">
      <c r="A120" s="662"/>
      <c r="B120" s="550"/>
      <c r="C120" s="487"/>
      <c r="D120" s="487"/>
      <c r="E120" s="533"/>
      <c r="F120" s="646"/>
    </row>
    <row r="121" spans="1:6" x14ac:dyDescent="0.25">
      <c r="A121" s="662"/>
      <c r="B121" s="550"/>
      <c r="C121" s="487"/>
      <c r="D121" s="487"/>
      <c r="E121" s="533"/>
      <c r="F121" s="646"/>
    </row>
    <row r="122" spans="1:6" x14ac:dyDescent="0.25">
      <c r="A122" s="662"/>
      <c r="B122" s="550"/>
      <c r="C122" s="487"/>
      <c r="D122" s="487"/>
      <c r="E122" s="533"/>
      <c r="F122" s="646"/>
    </row>
    <row r="123" spans="1:6" x14ac:dyDescent="0.25">
      <c r="A123" s="662"/>
      <c r="B123" s="550"/>
      <c r="C123" s="487"/>
      <c r="D123" s="487"/>
      <c r="E123" s="533"/>
      <c r="F123" s="646"/>
    </row>
    <row r="124" spans="1:6" x14ac:dyDescent="0.25">
      <c r="A124" s="662"/>
      <c r="B124" s="550"/>
      <c r="C124" s="487"/>
      <c r="D124" s="487"/>
      <c r="E124" s="533"/>
      <c r="F124" s="646"/>
    </row>
    <row r="125" spans="1:6" x14ac:dyDescent="0.25">
      <c r="A125" s="662"/>
      <c r="B125" s="550"/>
      <c r="C125" s="487"/>
      <c r="D125" s="487"/>
      <c r="E125" s="533"/>
      <c r="F125" s="646"/>
    </row>
    <row r="126" spans="1:6" x14ac:dyDescent="0.25">
      <c r="A126" s="662"/>
      <c r="B126" s="550"/>
      <c r="C126" s="487"/>
      <c r="D126" s="487"/>
      <c r="E126" s="533"/>
      <c r="F126" s="646"/>
    </row>
    <row r="127" spans="1:6" x14ac:dyDescent="0.25">
      <c r="A127" s="662"/>
      <c r="B127" s="550"/>
      <c r="C127" s="487"/>
      <c r="D127" s="487"/>
      <c r="E127" s="533"/>
      <c r="F127" s="646"/>
    </row>
    <row r="128" spans="1:6" x14ac:dyDescent="0.25">
      <c r="A128" s="662"/>
      <c r="B128" s="550"/>
      <c r="C128" s="487"/>
      <c r="D128" s="487"/>
      <c r="E128" s="533"/>
      <c r="F128" s="646"/>
    </row>
    <row r="129" spans="1:10" x14ac:dyDescent="0.25">
      <c r="A129" s="662"/>
      <c r="B129" s="550"/>
      <c r="C129" s="487"/>
      <c r="D129" s="487"/>
      <c r="E129" s="533"/>
      <c r="F129" s="646"/>
    </row>
    <row r="130" spans="1:10" x14ac:dyDescent="0.25">
      <c r="A130" s="662"/>
      <c r="B130" s="550"/>
      <c r="C130" s="487"/>
      <c r="D130" s="487"/>
      <c r="E130" s="533"/>
      <c r="F130" s="646"/>
    </row>
    <row r="131" spans="1:10" x14ac:dyDescent="0.25">
      <c r="A131" s="662"/>
      <c r="B131" s="550"/>
      <c r="C131" s="487"/>
      <c r="D131" s="487"/>
      <c r="E131" s="533"/>
      <c r="F131" s="646"/>
    </row>
    <row r="132" spans="1:10" x14ac:dyDescent="0.25">
      <c r="A132" s="662"/>
      <c r="B132" s="550"/>
      <c r="C132" s="487"/>
      <c r="D132" s="487"/>
      <c r="E132" s="533"/>
      <c r="F132" s="646"/>
    </row>
    <row r="133" spans="1:10" x14ac:dyDescent="0.25">
      <c r="A133" s="662"/>
      <c r="B133" s="550"/>
      <c r="C133" s="487"/>
      <c r="D133" s="487"/>
      <c r="E133" s="533"/>
      <c r="F133" s="646"/>
    </row>
    <row r="134" spans="1:10" x14ac:dyDescent="0.25">
      <c r="A134" s="662"/>
      <c r="B134" s="550"/>
      <c r="C134" s="487"/>
      <c r="D134" s="487"/>
      <c r="E134" s="533"/>
      <c r="F134" s="646"/>
    </row>
    <row r="135" spans="1:10" x14ac:dyDescent="0.25">
      <c r="A135" s="647"/>
      <c r="B135" s="550"/>
      <c r="C135" s="487"/>
      <c r="D135" s="487"/>
      <c r="E135" s="533"/>
      <c r="F135" s="646"/>
    </row>
    <row r="136" spans="1:10" x14ac:dyDescent="0.25">
      <c r="A136" s="647"/>
      <c r="B136" s="550"/>
      <c r="C136" s="487"/>
      <c r="D136" s="487"/>
      <c r="E136" s="533"/>
      <c r="F136" s="646"/>
    </row>
    <row r="137" spans="1:10" x14ac:dyDescent="0.25">
      <c r="A137" s="647"/>
      <c r="B137" s="550"/>
      <c r="C137" s="487"/>
      <c r="D137" s="487"/>
      <c r="E137" s="533"/>
      <c r="F137" s="646"/>
    </row>
    <row r="138" spans="1:10" x14ac:dyDescent="0.25">
      <c r="A138" s="547"/>
      <c r="B138" s="488"/>
      <c r="C138" s="487"/>
      <c r="D138" s="487"/>
      <c r="E138" s="533"/>
      <c r="F138" s="646"/>
    </row>
    <row r="139" spans="1:10" ht="13" thickBot="1" x14ac:dyDescent="0.3">
      <c r="A139" s="667"/>
      <c r="B139" s="668"/>
      <c r="C139" s="651"/>
      <c r="D139" s="651"/>
      <c r="E139" s="664"/>
      <c r="F139" s="646"/>
    </row>
    <row r="140" spans="1:10" ht="13" thickBot="1" x14ac:dyDescent="0.3">
      <c r="A140" s="653"/>
      <c r="B140" s="654"/>
      <c r="C140" s="655"/>
      <c r="D140" s="655" t="s">
        <v>89</v>
      </c>
      <c r="E140" s="669"/>
      <c r="F140" s="670">
        <f>SUM(F97:F139)</f>
        <v>0</v>
      </c>
      <c r="J140" s="880"/>
    </row>
    <row r="141" spans="1:10" x14ac:dyDescent="0.25">
      <c r="E141" s="549"/>
      <c r="F141" s="504"/>
    </row>
    <row r="142" spans="1:10" x14ac:dyDescent="0.25">
      <c r="E142" s="549"/>
      <c r="F142" s="504"/>
    </row>
    <row r="143" spans="1:10" x14ac:dyDescent="0.25">
      <c r="E143" s="549"/>
      <c r="F143" s="504"/>
    </row>
    <row r="144" spans="1:10" x14ac:dyDescent="0.25">
      <c r="E144" s="549"/>
      <c r="F144" s="504"/>
    </row>
    <row r="145" spans="5:6" x14ac:dyDescent="0.25">
      <c r="E145" s="549"/>
      <c r="F145" s="504"/>
    </row>
    <row r="146" spans="5:6" x14ac:dyDescent="0.25">
      <c r="E146" s="549"/>
      <c r="F146" s="504"/>
    </row>
    <row r="147" spans="5:6" x14ac:dyDescent="0.25">
      <c r="E147" s="549"/>
      <c r="F147" s="504"/>
    </row>
    <row r="148" spans="5:6" x14ac:dyDescent="0.25">
      <c r="E148" s="549"/>
      <c r="F148" s="504"/>
    </row>
    <row r="149" spans="5:6" x14ac:dyDescent="0.25">
      <c r="E149" s="549"/>
      <c r="F149" s="504"/>
    </row>
    <row r="150" spans="5:6" x14ac:dyDescent="0.25">
      <c r="E150" s="549"/>
      <c r="F150" s="504"/>
    </row>
    <row r="151" spans="5:6" x14ac:dyDescent="0.25">
      <c r="E151" s="549"/>
      <c r="F151" s="504"/>
    </row>
    <row r="152" spans="5:6" x14ac:dyDescent="0.25">
      <c r="E152" s="549"/>
      <c r="F152" s="504"/>
    </row>
    <row r="153" spans="5:6" x14ac:dyDescent="0.25">
      <c r="E153" s="549"/>
      <c r="F153" s="504"/>
    </row>
    <row r="154" spans="5:6" x14ac:dyDescent="0.25">
      <c r="E154" s="549"/>
      <c r="F154" s="504"/>
    </row>
    <row r="155" spans="5:6" x14ac:dyDescent="0.25">
      <c r="E155" s="549"/>
      <c r="F155" s="504"/>
    </row>
    <row r="156" spans="5:6" x14ac:dyDescent="0.25">
      <c r="E156" s="549"/>
      <c r="F156" s="504"/>
    </row>
    <row r="157" spans="5:6" x14ac:dyDescent="0.25">
      <c r="E157" s="549"/>
      <c r="F157" s="504"/>
    </row>
    <row r="158" spans="5:6" x14ac:dyDescent="0.25">
      <c r="E158" s="549"/>
      <c r="F158" s="504"/>
    </row>
    <row r="159" spans="5:6" x14ac:dyDescent="0.25">
      <c r="E159" s="549"/>
      <c r="F159" s="504"/>
    </row>
    <row r="160" spans="5:6" x14ac:dyDescent="0.25">
      <c r="E160" s="549"/>
      <c r="F160" s="504"/>
    </row>
    <row r="161" spans="5:6" x14ac:dyDescent="0.25">
      <c r="E161" s="549"/>
      <c r="F161" s="504"/>
    </row>
    <row r="162" spans="5:6" x14ac:dyDescent="0.25">
      <c r="E162" s="549"/>
      <c r="F162" s="504"/>
    </row>
    <row r="163" spans="5:6" x14ac:dyDescent="0.25">
      <c r="E163" s="549"/>
      <c r="F163" s="504"/>
    </row>
    <row r="164" spans="5:6" x14ac:dyDescent="0.25">
      <c r="E164" s="549"/>
      <c r="F164" s="504"/>
    </row>
    <row r="165" spans="5:6" x14ac:dyDescent="0.25">
      <c r="E165" s="549"/>
      <c r="F165" s="504"/>
    </row>
    <row r="166" spans="5:6" x14ac:dyDescent="0.25">
      <c r="E166" s="549"/>
      <c r="F166" s="504"/>
    </row>
    <row r="167" spans="5:6" x14ac:dyDescent="0.25">
      <c r="E167" s="549"/>
      <c r="F167" s="504"/>
    </row>
    <row r="168" spans="5:6" x14ac:dyDescent="0.25">
      <c r="E168" s="549"/>
      <c r="F168" s="504"/>
    </row>
    <row r="169" spans="5:6" x14ac:dyDescent="0.25">
      <c r="E169" s="549"/>
      <c r="F169" s="504"/>
    </row>
    <row r="170" spans="5:6" x14ac:dyDescent="0.25">
      <c r="E170" s="549"/>
      <c r="F170" s="504"/>
    </row>
    <row r="171" spans="5:6" x14ac:dyDescent="0.25">
      <c r="E171" s="549"/>
      <c r="F171" s="504"/>
    </row>
    <row r="172" spans="5:6" x14ac:dyDescent="0.25">
      <c r="E172" s="549"/>
      <c r="F172" s="504"/>
    </row>
    <row r="173" spans="5:6" x14ac:dyDescent="0.25">
      <c r="E173" s="549"/>
      <c r="F173" s="504"/>
    </row>
    <row r="174" spans="5:6" x14ac:dyDescent="0.25">
      <c r="E174" s="549"/>
      <c r="F174" s="504"/>
    </row>
    <row r="175" spans="5:6" x14ac:dyDescent="0.25">
      <c r="E175" s="549"/>
      <c r="F175" s="504"/>
    </row>
    <row r="176" spans="5:6" x14ac:dyDescent="0.25">
      <c r="E176" s="549"/>
      <c r="F176" s="504"/>
    </row>
    <row r="177" spans="5:6" x14ac:dyDescent="0.25">
      <c r="E177" s="549"/>
      <c r="F177" s="504"/>
    </row>
    <row r="178" spans="5:6" x14ac:dyDescent="0.25">
      <c r="E178" s="549"/>
      <c r="F178" s="504"/>
    </row>
    <row r="179" spans="5:6" x14ac:dyDescent="0.25">
      <c r="E179" s="549"/>
      <c r="F179" s="504"/>
    </row>
    <row r="180" spans="5:6" x14ac:dyDescent="0.25">
      <c r="E180" s="549"/>
      <c r="F180" s="504"/>
    </row>
    <row r="181" spans="5:6" x14ac:dyDescent="0.25">
      <c r="E181" s="549"/>
      <c r="F181" s="504"/>
    </row>
    <row r="182" spans="5:6" x14ac:dyDescent="0.25">
      <c r="E182" s="549"/>
      <c r="F182" s="504"/>
    </row>
    <row r="183" spans="5:6" x14ac:dyDescent="0.25">
      <c r="E183" s="549"/>
      <c r="F183" s="504"/>
    </row>
    <row r="184" spans="5:6" x14ac:dyDescent="0.25">
      <c r="E184" s="549"/>
      <c r="F184" s="504"/>
    </row>
    <row r="185" spans="5:6" x14ac:dyDescent="0.25">
      <c r="E185" s="549"/>
      <c r="F185" s="504"/>
    </row>
    <row r="186" spans="5:6" x14ac:dyDescent="0.25">
      <c r="E186" s="549"/>
      <c r="F186" s="504"/>
    </row>
    <row r="187" spans="5:6" x14ac:dyDescent="0.25">
      <c r="E187" s="549"/>
      <c r="F187" s="504"/>
    </row>
    <row r="188" spans="5:6" x14ac:dyDescent="0.25">
      <c r="E188" s="549"/>
      <c r="F188" s="504"/>
    </row>
    <row r="189" spans="5:6" x14ac:dyDescent="0.25">
      <c r="E189" s="549"/>
      <c r="F189" s="504"/>
    </row>
    <row r="190" spans="5:6" x14ac:dyDescent="0.25">
      <c r="E190" s="549"/>
      <c r="F190" s="504"/>
    </row>
    <row r="191" spans="5:6" x14ac:dyDescent="0.25">
      <c r="E191" s="549"/>
      <c r="F191" s="504"/>
    </row>
    <row r="192" spans="5:6" x14ac:dyDescent="0.25">
      <c r="E192" s="549"/>
      <c r="F192" s="504"/>
    </row>
    <row r="193" spans="5:6" x14ac:dyDescent="0.25">
      <c r="E193" s="549"/>
      <c r="F193" s="504"/>
    </row>
    <row r="194" spans="5:6" x14ac:dyDescent="0.25">
      <c r="E194" s="549"/>
      <c r="F194" s="504"/>
    </row>
    <row r="195" spans="5:6" x14ac:dyDescent="0.25">
      <c r="E195" s="549"/>
      <c r="F195" s="504"/>
    </row>
    <row r="196" spans="5:6" x14ac:dyDescent="0.25">
      <c r="E196" s="549"/>
      <c r="F196" s="504"/>
    </row>
    <row r="197" spans="5:6" x14ac:dyDescent="0.25">
      <c r="E197" s="549"/>
      <c r="F197" s="504"/>
    </row>
    <row r="198" spans="5:6" x14ac:dyDescent="0.25">
      <c r="E198" s="549"/>
      <c r="F198" s="504"/>
    </row>
    <row r="199" spans="5:6" x14ac:dyDescent="0.25">
      <c r="E199" s="549"/>
      <c r="F199" s="504"/>
    </row>
    <row r="200" spans="5:6" x14ac:dyDescent="0.25">
      <c r="E200" s="549"/>
      <c r="F200" s="504"/>
    </row>
    <row r="201" spans="5:6" x14ac:dyDescent="0.25">
      <c r="E201" s="549"/>
      <c r="F201" s="504"/>
    </row>
    <row r="202" spans="5:6" x14ac:dyDescent="0.25">
      <c r="E202" s="549"/>
      <c r="F202" s="504"/>
    </row>
    <row r="203" spans="5:6" x14ac:dyDescent="0.25">
      <c r="E203" s="549"/>
      <c r="F203" s="504"/>
    </row>
    <row r="204" spans="5:6" x14ac:dyDescent="0.25">
      <c r="E204" s="549"/>
      <c r="F204" s="504"/>
    </row>
    <row r="205" spans="5:6" x14ac:dyDescent="0.25">
      <c r="E205" s="549"/>
      <c r="F205" s="504"/>
    </row>
    <row r="206" spans="5:6" x14ac:dyDescent="0.25">
      <c r="E206" s="549"/>
      <c r="F206" s="504"/>
    </row>
    <row r="207" spans="5:6" x14ac:dyDescent="0.25">
      <c r="E207" s="549"/>
      <c r="F207" s="504"/>
    </row>
    <row r="208" spans="5:6" x14ac:dyDescent="0.25">
      <c r="E208" s="549"/>
      <c r="F208" s="504"/>
    </row>
    <row r="209" spans="5:6" x14ac:dyDescent="0.25">
      <c r="E209" s="549"/>
      <c r="F209" s="504"/>
    </row>
    <row r="210" spans="5:6" x14ac:dyDescent="0.25">
      <c r="E210" s="549"/>
      <c r="F210" s="504"/>
    </row>
    <row r="211" spans="5:6" x14ac:dyDescent="0.25">
      <c r="E211" s="549"/>
      <c r="F211" s="504"/>
    </row>
    <row r="212" spans="5:6" x14ac:dyDescent="0.25">
      <c r="E212" s="549"/>
      <c r="F212" s="504"/>
    </row>
    <row r="213" spans="5:6" x14ac:dyDescent="0.25">
      <c r="E213" s="549"/>
      <c r="F213" s="504"/>
    </row>
    <row r="214" spans="5:6" x14ac:dyDescent="0.25">
      <c r="E214" s="549"/>
      <c r="F214" s="504"/>
    </row>
    <row r="215" spans="5:6" x14ac:dyDescent="0.25">
      <c r="E215" s="549"/>
      <c r="F215" s="504"/>
    </row>
    <row r="216" spans="5:6" x14ac:dyDescent="0.25">
      <c r="E216" s="549"/>
      <c r="F216" s="504"/>
    </row>
    <row r="217" spans="5:6" x14ac:dyDescent="0.25">
      <c r="E217" s="549"/>
      <c r="F217" s="504"/>
    </row>
    <row r="218" spans="5:6" x14ac:dyDescent="0.25">
      <c r="E218" s="549"/>
      <c r="F218" s="504"/>
    </row>
    <row r="219" spans="5:6" x14ac:dyDescent="0.25">
      <c r="E219" s="549"/>
      <c r="F219" s="504"/>
    </row>
    <row r="220" spans="5:6" x14ac:dyDescent="0.25">
      <c r="E220" s="549"/>
      <c r="F220" s="504"/>
    </row>
    <row r="221" spans="5:6" x14ac:dyDescent="0.25">
      <c r="E221" s="549"/>
      <c r="F221" s="504"/>
    </row>
    <row r="222" spans="5:6" x14ac:dyDescent="0.25">
      <c r="E222" s="549"/>
      <c r="F222" s="504"/>
    </row>
    <row r="223" spans="5:6" x14ac:dyDescent="0.25">
      <c r="E223" s="549"/>
      <c r="F223" s="504"/>
    </row>
    <row r="224" spans="5:6" x14ac:dyDescent="0.25">
      <c r="E224" s="549"/>
      <c r="F224" s="504"/>
    </row>
    <row r="225" spans="5:6" x14ac:dyDescent="0.25">
      <c r="E225" s="549"/>
      <c r="F225" s="504"/>
    </row>
    <row r="226" spans="5:6" x14ac:dyDescent="0.25">
      <c r="E226" s="549"/>
      <c r="F226" s="504"/>
    </row>
    <row r="227" spans="5:6" x14ac:dyDescent="0.25">
      <c r="E227" s="549"/>
      <c r="F227" s="504"/>
    </row>
    <row r="228" spans="5:6" x14ac:dyDescent="0.25">
      <c r="E228" s="549"/>
      <c r="F228" s="504"/>
    </row>
    <row r="229" spans="5:6" x14ac:dyDescent="0.25">
      <c r="E229" s="549"/>
      <c r="F229" s="504"/>
    </row>
    <row r="230" spans="5:6" x14ac:dyDescent="0.25">
      <c r="E230" s="549"/>
      <c r="F230" s="504"/>
    </row>
    <row r="231" spans="5:6" x14ac:dyDescent="0.25">
      <c r="E231" s="549"/>
      <c r="F231" s="504"/>
    </row>
    <row r="232" spans="5:6" x14ac:dyDescent="0.25">
      <c r="E232" s="549"/>
      <c r="F232" s="504"/>
    </row>
    <row r="233" spans="5:6" x14ac:dyDescent="0.25">
      <c r="E233" s="549"/>
      <c r="F233" s="504"/>
    </row>
    <row r="234" spans="5:6" x14ac:dyDescent="0.25">
      <c r="E234" s="549"/>
      <c r="F234" s="504"/>
    </row>
    <row r="235" spans="5:6" x14ac:dyDescent="0.25">
      <c r="E235" s="549"/>
      <c r="F235" s="504"/>
    </row>
    <row r="236" spans="5:6" x14ac:dyDescent="0.25">
      <c r="E236" s="549"/>
      <c r="F236" s="504"/>
    </row>
    <row r="237" spans="5:6" x14ac:dyDescent="0.25">
      <c r="E237" s="549"/>
      <c r="F237" s="504"/>
    </row>
    <row r="238" spans="5:6" x14ac:dyDescent="0.25">
      <c r="E238" s="549"/>
      <c r="F238" s="504"/>
    </row>
    <row r="239" spans="5:6" x14ac:dyDescent="0.25">
      <c r="E239" s="549"/>
      <c r="F239" s="504"/>
    </row>
    <row r="240" spans="5:6" x14ac:dyDescent="0.25">
      <c r="E240" s="549"/>
      <c r="F240" s="504"/>
    </row>
    <row r="241" spans="5:6" x14ac:dyDescent="0.25">
      <c r="E241" s="549"/>
      <c r="F241" s="504"/>
    </row>
    <row r="242" spans="5:6" x14ac:dyDescent="0.25">
      <c r="E242" s="549"/>
      <c r="F242" s="504"/>
    </row>
    <row r="243" spans="5:6" x14ac:dyDescent="0.25">
      <c r="E243" s="549"/>
      <c r="F243" s="504"/>
    </row>
    <row r="244" spans="5:6" x14ac:dyDescent="0.25">
      <c r="E244" s="549"/>
      <c r="F244" s="504"/>
    </row>
    <row r="245" spans="5:6" x14ac:dyDescent="0.25">
      <c r="E245" s="549"/>
      <c r="F245" s="504"/>
    </row>
    <row r="246" spans="5:6" x14ac:dyDescent="0.25">
      <c r="E246" s="549"/>
      <c r="F246" s="504"/>
    </row>
    <row r="247" spans="5:6" x14ac:dyDescent="0.25">
      <c r="E247" s="549"/>
      <c r="F247" s="504"/>
    </row>
    <row r="248" spans="5:6" x14ac:dyDescent="0.25">
      <c r="E248" s="549"/>
      <c r="F248" s="504"/>
    </row>
    <row r="249" spans="5:6" x14ac:dyDescent="0.25">
      <c r="E249" s="549"/>
      <c r="F249" s="504"/>
    </row>
    <row r="250" spans="5:6" x14ac:dyDescent="0.25">
      <c r="E250" s="549"/>
      <c r="F250" s="504"/>
    </row>
    <row r="251" spans="5:6" x14ac:dyDescent="0.25">
      <c r="E251" s="549"/>
      <c r="F251" s="504"/>
    </row>
    <row r="252" spans="5:6" x14ac:dyDescent="0.25">
      <c r="E252" s="549"/>
      <c r="F252" s="504"/>
    </row>
    <row r="253" spans="5:6" x14ac:dyDescent="0.25">
      <c r="E253" s="549"/>
      <c r="F253" s="504"/>
    </row>
    <row r="254" spans="5:6" x14ac:dyDescent="0.25">
      <c r="E254" s="549"/>
      <c r="F254" s="504"/>
    </row>
    <row r="255" spans="5:6" x14ac:dyDescent="0.25">
      <c r="E255" s="549"/>
      <c r="F255" s="504"/>
    </row>
    <row r="256" spans="5:6" x14ac:dyDescent="0.25">
      <c r="E256" s="549"/>
      <c r="F256" s="504"/>
    </row>
    <row r="257" spans="5:6" x14ac:dyDescent="0.25">
      <c r="E257" s="549"/>
      <c r="F257" s="504"/>
    </row>
    <row r="258" spans="5:6" x14ac:dyDescent="0.25">
      <c r="E258" s="549"/>
      <c r="F258" s="504"/>
    </row>
    <row r="259" spans="5:6" x14ac:dyDescent="0.25">
      <c r="E259" s="549"/>
      <c r="F259" s="504"/>
    </row>
  </sheetData>
  <mergeCells count="2">
    <mergeCell ref="A1:F1"/>
    <mergeCell ref="A2:F2"/>
  </mergeCells>
  <phoneticPr fontId="31" type="noConversion"/>
  <pageMargins left="0.74803149606299213" right="0.74803149606299213" top="0.98425196850393704" bottom="0.98425196850393704" header="0.51181102362204722" footer="0.51181102362204722"/>
  <pageSetup paperSize="9" scale="97" orientation="portrait" r:id="rId1"/>
  <headerFooter alignWithMargins="0">
    <oddFooter>Page &amp;P of &amp;N</oddFooter>
  </headerFooter>
  <rowBreaks count="2" manualBreakCount="2">
    <brk id="46" max="16383" man="1"/>
    <brk id="9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6:F16"/>
  <sheetViews>
    <sheetView view="pageBreakPreview" zoomScaleNormal="100" zoomScaleSheetLayoutView="100" workbookViewId="0">
      <selection activeCell="A17" sqref="A17"/>
    </sheetView>
  </sheetViews>
  <sheetFormatPr defaultRowHeight="12.5" x14ac:dyDescent="0.25"/>
  <sheetData>
    <row r="16" spans="1:6" s="15" customFormat="1" ht="13" x14ac:dyDescent="0.3">
      <c r="A16" s="1142" t="s">
        <v>1698</v>
      </c>
      <c r="B16" s="1142"/>
      <c r="C16" s="1142"/>
      <c r="D16" s="1142"/>
      <c r="E16" s="1142"/>
      <c r="F16" s="1142"/>
    </row>
  </sheetData>
  <mergeCells count="1">
    <mergeCell ref="A16:F16"/>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view="pageBreakPreview" zoomScaleNormal="100" zoomScaleSheetLayoutView="100" workbookViewId="0">
      <selection activeCell="E33" sqref="E33:E39"/>
    </sheetView>
  </sheetViews>
  <sheetFormatPr defaultRowHeight="12.5" x14ac:dyDescent="0.25"/>
  <cols>
    <col min="1" max="1" width="9.08984375" style="632" customWidth="1"/>
    <col min="2" max="2" width="34.08984375" style="633" customWidth="1"/>
    <col min="3" max="3" width="7.453125" style="633" customWidth="1"/>
    <col min="4" max="4" width="12.453125" style="633" customWidth="1"/>
    <col min="5" max="5" width="13.453125" style="636" customWidth="1"/>
    <col min="6" max="6" width="14.36328125" style="637" customWidth="1"/>
    <col min="8" max="8" width="14" style="25" bestFit="1" customWidth="1"/>
    <col min="9" max="9" width="18.08984375" style="25" customWidth="1"/>
    <col min="10" max="10" width="12.90625" bestFit="1" customWidth="1"/>
    <col min="256" max="256" width="9.08984375" customWidth="1"/>
    <col min="257" max="257" width="38.08984375" customWidth="1"/>
    <col min="258" max="258" width="7.453125" customWidth="1"/>
    <col min="259" max="259" width="9.54296875" customWidth="1"/>
    <col min="260" max="260" width="11.90625" customWidth="1"/>
    <col min="261" max="261" width="14.36328125" customWidth="1"/>
    <col min="263" max="263" width="12.36328125" bestFit="1" customWidth="1"/>
    <col min="266" max="266" width="12.90625" bestFit="1" customWidth="1"/>
    <col min="512" max="512" width="9.08984375" customWidth="1"/>
    <col min="513" max="513" width="38.08984375" customWidth="1"/>
    <col min="514" max="514" width="7.453125" customWidth="1"/>
    <col min="515" max="515" width="9.54296875" customWidth="1"/>
    <col min="516" max="516" width="11.90625" customWidth="1"/>
    <col min="517" max="517" width="14.36328125" customWidth="1"/>
    <col min="519" max="519" width="12.36328125" bestFit="1" customWidth="1"/>
    <col min="522" max="522" width="12.90625" bestFit="1" customWidth="1"/>
    <col min="768" max="768" width="9.08984375" customWidth="1"/>
    <col min="769" max="769" width="38.08984375" customWidth="1"/>
    <col min="770" max="770" width="7.453125" customWidth="1"/>
    <col min="771" max="771" width="9.54296875" customWidth="1"/>
    <col min="772" max="772" width="11.90625" customWidth="1"/>
    <col min="773" max="773" width="14.36328125" customWidth="1"/>
    <col min="775" max="775" width="12.36328125" bestFit="1" customWidth="1"/>
    <col min="778" max="778" width="12.90625" bestFit="1" customWidth="1"/>
    <col min="1024" max="1024" width="9.08984375" customWidth="1"/>
    <col min="1025" max="1025" width="38.08984375" customWidth="1"/>
    <col min="1026" max="1026" width="7.453125" customWidth="1"/>
    <col min="1027" max="1027" width="9.54296875" customWidth="1"/>
    <col min="1028" max="1028" width="11.90625" customWidth="1"/>
    <col min="1029" max="1029" width="14.36328125" customWidth="1"/>
    <col min="1031" max="1031" width="12.36328125" bestFit="1" customWidth="1"/>
    <col min="1034" max="1034" width="12.90625" bestFit="1" customWidth="1"/>
    <col min="1280" max="1280" width="9.08984375" customWidth="1"/>
    <col min="1281" max="1281" width="38.08984375" customWidth="1"/>
    <col min="1282" max="1282" width="7.453125" customWidth="1"/>
    <col min="1283" max="1283" width="9.54296875" customWidth="1"/>
    <col min="1284" max="1284" width="11.90625" customWidth="1"/>
    <col min="1285" max="1285" width="14.36328125" customWidth="1"/>
    <col min="1287" max="1287" width="12.36328125" bestFit="1" customWidth="1"/>
    <col min="1290" max="1290" width="12.90625" bestFit="1" customWidth="1"/>
    <col min="1536" max="1536" width="9.08984375" customWidth="1"/>
    <col min="1537" max="1537" width="38.08984375" customWidth="1"/>
    <col min="1538" max="1538" width="7.453125" customWidth="1"/>
    <col min="1539" max="1539" width="9.54296875" customWidth="1"/>
    <col min="1540" max="1540" width="11.90625" customWidth="1"/>
    <col min="1541" max="1541" width="14.36328125" customWidth="1"/>
    <col min="1543" max="1543" width="12.36328125" bestFit="1" customWidth="1"/>
    <col min="1546" max="1546" width="12.90625" bestFit="1" customWidth="1"/>
    <col min="1792" max="1792" width="9.08984375" customWidth="1"/>
    <col min="1793" max="1793" width="38.08984375" customWidth="1"/>
    <col min="1794" max="1794" width="7.453125" customWidth="1"/>
    <col min="1795" max="1795" width="9.54296875" customWidth="1"/>
    <col min="1796" max="1796" width="11.90625" customWidth="1"/>
    <col min="1797" max="1797" width="14.36328125" customWidth="1"/>
    <col min="1799" max="1799" width="12.36328125" bestFit="1" customWidth="1"/>
    <col min="1802" max="1802" width="12.90625" bestFit="1" customWidth="1"/>
    <col min="2048" max="2048" width="9.08984375" customWidth="1"/>
    <col min="2049" max="2049" width="38.08984375" customWidth="1"/>
    <col min="2050" max="2050" width="7.453125" customWidth="1"/>
    <col min="2051" max="2051" width="9.54296875" customWidth="1"/>
    <col min="2052" max="2052" width="11.90625" customWidth="1"/>
    <col min="2053" max="2053" width="14.36328125" customWidth="1"/>
    <col min="2055" max="2055" width="12.36328125" bestFit="1" customWidth="1"/>
    <col min="2058" max="2058" width="12.90625" bestFit="1" customWidth="1"/>
    <col min="2304" max="2304" width="9.08984375" customWidth="1"/>
    <col min="2305" max="2305" width="38.08984375" customWidth="1"/>
    <col min="2306" max="2306" width="7.453125" customWidth="1"/>
    <col min="2307" max="2307" width="9.54296875" customWidth="1"/>
    <col min="2308" max="2308" width="11.90625" customWidth="1"/>
    <col min="2309" max="2309" width="14.36328125" customWidth="1"/>
    <col min="2311" max="2311" width="12.36328125" bestFit="1" customWidth="1"/>
    <col min="2314" max="2314" width="12.90625" bestFit="1" customWidth="1"/>
    <col min="2560" max="2560" width="9.08984375" customWidth="1"/>
    <col min="2561" max="2561" width="38.08984375" customWidth="1"/>
    <col min="2562" max="2562" width="7.453125" customWidth="1"/>
    <col min="2563" max="2563" width="9.54296875" customWidth="1"/>
    <col min="2564" max="2564" width="11.90625" customWidth="1"/>
    <col min="2565" max="2565" width="14.36328125" customWidth="1"/>
    <col min="2567" max="2567" width="12.36328125" bestFit="1" customWidth="1"/>
    <col min="2570" max="2570" width="12.90625" bestFit="1" customWidth="1"/>
    <col min="2816" max="2816" width="9.08984375" customWidth="1"/>
    <col min="2817" max="2817" width="38.08984375" customWidth="1"/>
    <col min="2818" max="2818" width="7.453125" customWidth="1"/>
    <col min="2819" max="2819" width="9.54296875" customWidth="1"/>
    <col min="2820" max="2820" width="11.90625" customWidth="1"/>
    <col min="2821" max="2821" width="14.36328125" customWidth="1"/>
    <col min="2823" max="2823" width="12.36328125" bestFit="1" customWidth="1"/>
    <col min="2826" max="2826" width="12.90625" bestFit="1" customWidth="1"/>
    <col min="3072" max="3072" width="9.08984375" customWidth="1"/>
    <col min="3073" max="3073" width="38.08984375" customWidth="1"/>
    <col min="3074" max="3074" width="7.453125" customWidth="1"/>
    <col min="3075" max="3075" width="9.54296875" customWidth="1"/>
    <col min="3076" max="3076" width="11.90625" customWidth="1"/>
    <col min="3077" max="3077" width="14.36328125" customWidth="1"/>
    <col min="3079" max="3079" width="12.36328125" bestFit="1" customWidth="1"/>
    <col min="3082" max="3082" width="12.90625" bestFit="1" customWidth="1"/>
    <col min="3328" max="3328" width="9.08984375" customWidth="1"/>
    <col min="3329" max="3329" width="38.08984375" customWidth="1"/>
    <col min="3330" max="3330" width="7.453125" customWidth="1"/>
    <col min="3331" max="3331" width="9.54296875" customWidth="1"/>
    <col min="3332" max="3332" width="11.90625" customWidth="1"/>
    <col min="3333" max="3333" width="14.36328125" customWidth="1"/>
    <col min="3335" max="3335" width="12.36328125" bestFit="1" customWidth="1"/>
    <col min="3338" max="3338" width="12.90625" bestFit="1" customWidth="1"/>
    <col min="3584" max="3584" width="9.08984375" customWidth="1"/>
    <col min="3585" max="3585" width="38.08984375" customWidth="1"/>
    <col min="3586" max="3586" width="7.453125" customWidth="1"/>
    <col min="3587" max="3587" width="9.54296875" customWidth="1"/>
    <col min="3588" max="3588" width="11.90625" customWidth="1"/>
    <col min="3589" max="3589" width="14.36328125" customWidth="1"/>
    <col min="3591" max="3591" width="12.36328125" bestFit="1" customWidth="1"/>
    <col min="3594" max="3594" width="12.90625" bestFit="1" customWidth="1"/>
    <col min="3840" max="3840" width="9.08984375" customWidth="1"/>
    <col min="3841" max="3841" width="38.08984375" customWidth="1"/>
    <col min="3842" max="3842" width="7.453125" customWidth="1"/>
    <col min="3843" max="3843" width="9.54296875" customWidth="1"/>
    <col min="3844" max="3844" width="11.90625" customWidth="1"/>
    <col min="3845" max="3845" width="14.36328125" customWidth="1"/>
    <col min="3847" max="3847" width="12.36328125" bestFit="1" customWidth="1"/>
    <col min="3850" max="3850" width="12.90625" bestFit="1" customWidth="1"/>
    <col min="4096" max="4096" width="9.08984375" customWidth="1"/>
    <col min="4097" max="4097" width="38.08984375" customWidth="1"/>
    <col min="4098" max="4098" width="7.453125" customWidth="1"/>
    <col min="4099" max="4099" width="9.54296875" customWidth="1"/>
    <col min="4100" max="4100" width="11.90625" customWidth="1"/>
    <col min="4101" max="4101" width="14.36328125" customWidth="1"/>
    <col min="4103" max="4103" width="12.36328125" bestFit="1" customWidth="1"/>
    <col min="4106" max="4106" width="12.90625" bestFit="1" customWidth="1"/>
    <col min="4352" max="4352" width="9.08984375" customWidth="1"/>
    <col min="4353" max="4353" width="38.08984375" customWidth="1"/>
    <col min="4354" max="4354" width="7.453125" customWidth="1"/>
    <col min="4355" max="4355" width="9.54296875" customWidth="1"/>
    <col min="4356" max="4356" width="11.90625" customWidth="1"/>
    <col min="4357" max="4357" width="14.36328125" customWidth="1"/>
    <col min="4359" max="4359" width="12.36328125" bestFit="1" customWidth="1"/>
    <col min="4362" max="4362" width="12.90625" bestFit="1" customWidth="1"/>
    <col min="4608" max="4608" width="9.08984375" customWidth="1"/>
    <col min="4609" max="4609" width="38.08984375" customWidth="1"/>
    <col min="4610" max="4610" width="7.453125" customWidth="1"/>
    <col min="4611" max="4611" width="9.54296875" customWidth="1"/>
    <col min="4612" max="4612" width="11.90625" customWidth="1"/>
    <col min="4613" max="4613" width="14.36328125" customWidth="1"/>
    <col min="4615" max="4615" width="12.36328125" bestFit="1" customWidth="1"/>
    <col min="4618" max="4618" width="12.90625" bestFit="1" customWidth="1"/>
    <col min="4864" max="4864" width="9.08984375" customWidth="1"/>
    <col min="4865" max="4865" width="38.08984375" customWidth="1"/>
    <col min="4866" max="4866" width="7.453125" customWidth="1"/>
    <col min="4867" max="4867" width="9.54296875" customWidth="1"/>
    <col min="4868" max="4868" width="11.90625" customWidth="1"/>
    <col min="4869" max="4869" width="14.36328125" customWidth="1"/>
    <col min="4871" max="4871" width="12.36328125" bestFit="1" customWidth="1"/>
    <col min="4874" max="4874" width="12.90625" bestFit="1" customWidth="1"/>
    <col min="5120" max="5120" width="9.08984375" customWidth="1"/>
    <col min="5121" max="5121" width="38.08984375" customWidth="1"/>
    <col min="5122" max="5122" width="7.453125" customWidth="1"/>
    <col min="5123" max="5123" width="9.54296875" customWidth="1"/>
    <col min="5124" max="5124" width="11.90625" customWidth="1"/>
    <col min="5125" max="5125" width="14.36328125" customWidth="1"/>
    <col min="5127" max="5127" width="12.36328125" bestFit="1" customWidth="1"/>
    <col min="5130" max="5130" width="12.90625" bestFit="1" customWidth="1"/>
    <col min="5376" max="5376" width="9.08984375" customWidth="1"/>
    <col min="5377" max="5377" width="38.08984375" customWidth="1"/>
    <col min="5378" max="5378" width="7.453125" customWidth="1"/>
    <col min="5379" max="5379" width="9.54296875" customWidth="1"/>
    <col min="5380" max="5380" width="11.90625" customWidth="1"/>
    <col min="5381" max="5381" width="14.36328125" customWidth="1"/>
    <col min="5383" max="5383" width="12.36328125" bestFit="1" customWidth="1"/>
    <col min="5386" max="5386" width="12.90625" bestFit="1" customWidth="1"/>
    <col min="5632" max="5632" width="9.08984375" customWidth="1"/>
    <col min="5633" max="5633" width="38.08984375" customWidth="1"/>
    <col min="5634" max="5634" width="7.453125" customWidth="1"/>
    <col min="5635" max="5635" width="9.54296875" customWidth="1"/>
    <col min="5636" max="5636" width="11.90625" customWidth="1"/>
    <col min="5637" max="5637" width="14.36328125" customWidth="1"/>
    <col min="5639" max="5639" width="12.36328125" bestFit="1" customWidth="1"/>
    <col min="5642" max="5642" width="12.90625" bestFit="1" customWidth="1"/>
    <col min="5888" max="5888" width="9.08984375" customWidth="1"/>
    <col min="5889" max="5889" width="38.08984375" customWidth="1"/>
    <col min="5890" max="5890" width="7.453125" customWidth="1"/>
    <col min="5891" max="5891" width="9.54296875" customWidth="1"/>
    <col min="5892" max="5892" width="11.90625" customWidth="1"/>
    <col min="5893" max="5893" width="14.36328125" customWidth="1"/>
    <col min="5895" max="5895" width="12.36328125" bestFit="1" customWidth="1"/>
    <col min="5898" max="5898" width="12.90625" bestFit="1" customWidth="1"/>
    <col min="6144" max="6144" width="9.08984375" customWidth="1"/>
    <col min="6145" max="6145" width="38.08984375" customWidth="1"/>
    <col min="6146" max="6146" width="7.453125" customWidth="1"/>
    <col min="6147" max="6147" width="9.54296875" customWidth="1"/>
    <col min="6148" max="6148" width="11.90625" customWidth="1"/>
    <col min="6149" max="6149" width="14.36328125" customWidth="1"/>
    <col min="6151" max="6151" width="12.36328125" bestFit="1" customWidth="1"/>
    <col min="6154" max="6154" width="12.90625" bestFit="1" customWidth="1"/>
    <col min="6400" max="6400" width="9.08984375" customWidth="1"/>
    <col min="6401" max="6401" width="38.08984375" customWidth="1"/>
    <col min="6402" max="6402" width="7.453125" customWidth="1"/>
    <col min="6403" max="6403" width="9.54296875" customWidth="1"/>
    <col min="6404" max="6404" width="11.90625" customWidth="1"/>
    <col min="6405" max="6405" width="14.36328125" customWidth="1"/>
    <col min="6407" max="6407" width="12.36328125" bestFit="1" customWidth="1"/>
    <col min="6410" max="6410" width="12.90625" bestFit="1" customWidth="1"/>
    <col min="6656" max="6656" width="9.08984375" customWidth="1"/>
    <col min="6657" max="6657" width="38.08984375" customWidth="1"/>
    <col min="6658" max="6658" width="7.453125" customWidth="1"/>
    <col min="6659" max="6659" width="9.54296875" customWidth="1"/>
    <col min="6660" max="6660" width="11.90625" customWidth="1"/>
    <col min="6661" max="6661" width="14.36328125" customWidth="1"/>
    <col min="6663" max="6663" width="12.36328125" bestFit="1" customWidth="1"/>
    <col min="6666" max="6666" width="12.90625" bestFit="1" customWidth="1"/>
    <col min="6912" max="6912" width="9.08984375" customWidth="1"/>
    <col min="6913" max="6913" width="38.08984375" customWidth="1"/>
    <col min="6914" max="6914" width="7.453125" customWidth="1"/>
    <col min="6915" max="6915" width="9.54296875" customWidth="1"/>
    <col min="6916" max="6916" width="11.90625" customWidth="1"/>
    <col min="6917" max="6917" width="14.36328125" customWidth="1"/>
    <col min="6919" max="6919" width="12.36328125" bestFit="1" customWidth="1"/>
    <col min="6922" max="6922" width="12.90625" bestFit="1" customWidth="1"/>
    <col min="7168" max="7168" width="9.08984375" customWidth="1"/>
    <col min="7169" max="7169" width="38.08984375" customWidth="1"/>
    <col min="7170" max="7170" width="7.453125" customWidth="1"/>
    <col min="7171" max="7171" width="9.54296875" customWidth="1"/>
    <col min="7172" max="7172" width="11.90625" customWidth="1"/>
    <col min="7173" max="7173" width="14.36328125" customWidth="1"/>
    <col min="7175" max="7175" width="12.36328125" bestFit="1" customWidth="1"/>
    <col min="7178" max="7178" width="12.90625" bestFit="1" customWidth="1"/>
    <col min="7424" max="7424" width="9.08984375" customWidth="1"/>
    <col min="7425" max="7425" width="38.08984375" customWidth="1"/>
    <col min="7426" max="7426" width="7.453125" customWidth="1"/>
    <col min="7427" max="7427" width="9.54296875" customWidth="1"/>
    <col min="7428" max="7428" width="11.90625" customWidth="1"/>
    <col min="7429" max="7429" width="14.36328125" customWidth="1"/>
    <col min="7431" max="7431" width="12.36328125" bestFit="1" customWidth="1"/>
    <col min="7434" max="7434" width="12.90625" bestFit="1" customWidth="1"/>
    <col min="7680" max="7680" width="9.08984375" customWidth="1"/>
    <col min="7681" max="7681" width="38.08984375" customWidth="1"/>
    <col min="7682" max="7682" width="7.453125" customWidth="1"/>
    <col min="7683" max="7683" width="9.54296875" customWidth="1"/>
    <col min="7684" max="7684" width="11.90625" customWidth="1"/>
    <col min="7685" max="7685" width="14.36328125" customWidth="1"/>
    <col min="7687" max="7687" width="12.36328125" bestFit="1" customWidth="1"/>
    <col min="7690" max="7690" width="12.90625" bestFit="1" customWidth="1"/>
    <col min="7936" max="7936" width="9.08984375" customWidth="1"/>
    <col min="7937" max="7937" width="38.08984375" customWidth="1"/>
    <col min="7938" max="7938" width="7.453125" customWidth="1"/>
    <col min="7939" max="7939" width="9.54296875" customWidth="1"/>
    <col min="7940" max="7940" width="11.90625" customWidth="1"/>
    <col min="7941" max="7941" width="14.36328125" customWidth="1"/>
    <col min="7943" max="7943" width="12.36328125" bestFit="1" customWidth="1"/>
    <col min="7946" max="7946" width="12.90625" bestFit="1" customWidth="1"/>
    <col min="8192" max="8192" width="9.08984375" customWidth="1"/>
    <col min="8193" max="8193" width="38.08984375" customWidth="1"/>
    <col min="8194" max="8194" width="7.453125" customWidth="1"/>
    <col min="8195" max="8195" width="9.54296875" customWidth="1"/>
    <col min="8196" max="8196" width="11.90625" customWidth="1"/>
    <col min="8197" max="8197" width="14.36328125" customWidth="1"/>
    <col min="8199" max="8199" width="12.36328125" bestFit="1" customWidth="1"/>
    <col min="8202" max="8202" width="12.90625" bestFit="1" customWidth="1"/>
    <col min="8448" max="8448" width="9.08984375" customWidth="1"/>
    <col min="8449" max="8449" width="38.08984375" customWidth="1"/>
    <col min="8450" max="8450" width="7.453125" customWidth="1"/>
    <col min="8451" max="8451" width="9.54296875" customWidth="1"/>
    <col min="8452" max="8452" width="11.90625" customWidth="1"/>
    <col min="8453" max="8453" width="14.36328125" customWidth="1"/>
    <col min="8455" max="8455" width="12.36328125" bestFit="1" customWidth="1"/>
    <col min="8458" max="8458" width="12.90625" bestFit="1" customWidth="1"/>
    <col min="8704" max="8704" width="9.08984375" customWidth="1"/>
    <col min="8705" max="8705" width="38.08984375" customWidth="1"/>
    <col min="8706" max="8706" width="7.453125" customWidth="1"/>
    <col min="8707" max="8707" width="9.54296875" customWidth="1"/>
    <col min="8708" max="8708" width="11.90625" customWidth="1"/>
    <col min="8709" max="8709" width="14.36328125" customWidth="1"/>
    <col min="8711" max="8711" width="12.36328125" bestFit="1" customWidth="1"/>
    <col min="8714" max="8714" width="12.90625" bestFit="1" customWidth="1"/>
    <col min="8960" max="8960" width="9.08984375" customWidth="1"/>
    <col min="8961" max="8961" width="38.08984375" customWidth="1"/>
    <col min="8962" max="8962" width="7.453125" customWidth="1"/>
    <col min="8963" max="8963" width="9.54296875" customWidth="1"/>
    <col min="8964" max="8964" width="11.90625" customWidth="1"/>
    <col min="8965" max="8965" width="14.36328125" customWidth="1"/>
    <col min="8967" max="8967" width="12.36328125" bestFit="1" customWidth="1"/>
    <col min="8970" max="8970" width="12.90625" bestFit="1" customWidth="1"/>
    <col min="9216" max="9216" width="9.08984375" customWidth="1"/>
    <col min="9217" max="9217" width="38.08984375" customWidth="1"/>
    <col min="9218" max="9218" width="7.453125" customWidth="1"/>
    <col min="9219" max="9219" width="9.54296875" customWidth="1"/>
    <col min="9220" max="9220" width="11.90625" customWidth="1"/>
    <col min="9221" max="9221" width="14.36328125" customWidth="1"/>
    <col min="9223" max="9223" width="12.36328125" bestFit="1" customWidth="1"/>
    <col min="9226" max="9226" width="12.90625" bestFit="1" customWidth="1"/>
    <col min="9472" max="9472" width="9.08984375" customWidth="1"/>
    <col min="9473" max="9473" width="38.08984375" customWidth="1"/>
    <col min="9474" max="9474" width="7.453125" customWidth="1"/>
    <col min="9475" max="9475" width="9.54296875" customWidth="1"/>
    <col min="9476" max="9476" width="11.90625" customWidth="1"/>
    <col min="9477" max="9477" width="14.36328125" customWidth="1"/>
    <col min="9479" max="9479" width="12.36328125" bestFit="1" customWidth="1"/>
    <col min="9482" max="9482" width="12.90625" bestFit="1" customWidth="1"/>
    <col min="9728" max="9728" width="9.08984375" customWidth="1"/>
    <col min="9729" max="9729" width="38.08984375" customWidth="1"/>
    <col min="9730" max="9730" width="7.453125" customWidth="1"/>
    <col min="9731" max="9731" width="9.54296875" customWidth="1"/>
    <col min="9732" max="9732" width="11.90625" customWidth="1"/>
    <col min="9733" max="9733" width="14.36328125" customWidth="1"/>
    <col min="9735" max="9735" width="12.36328125" bestFit="1" customWidth="1"/>
    <col min="9738" max="9738" width="12.90625" bestFit="1" customWidth="1"/>
    <col min="9984" max="9984" width="9.08984375" customWidth="1"/>
    <col min="9985" max="9985" width="38.08984375" customWidth="1"/>
    <col min="9986" max="9986" width="7.453125" customWidth="1"/>
    <col min="9987" max="9987" width="9.54296875" customWidth="1"/>
    <col min="9988" max="9988" width="11.90625" customWidth="1"/>
    <col min="9989" max="9989" width="14.36328125" customWidth="1"/>
    <col min="9991" max="9991" width="12.36328125" bestFit="1" customWidth="1"/>
    <col min="9994" max="9994" width="12.90625" bestFit="1" customWidth="1"/>
    <col min="10240" max="10240" width="9.08984375" customWidth="1"/>
    <col min="10241" max="10241" width="38.08984375" customWidth="1"/>
    <col min="10242" max="10242" width="7.453125" customWidth="1"/>
    <col min="10243" max="10243" width="9.54296875" customWidth="1"/>
    <col min="10244" max="10244" width="11.90625" customWidth="1"/>
    <col min="10245" max="10245" width="14.36328125" customWidth="1"/>
    <col min="10247" max="10247" width="12.36328125" bestFit="1" customWidth="1"/>
    <col min="10250" max="10250" width="12.90625" bestFit="1" customWidth="1"/>
    <col min="10496" max="10496" width="9.08984375" customWidth="1"/>
    <col min="10497" max="10497" width="38.08984375" customWidth="1"/>
    <col min="10498" max="10498" width="7.453125" customWidth="1"/>
    <col min="10499" max="10499" width="9.54296875" customWidth="1"/>
    <col min="10500" max="10500" width="11.90625" customWidth="1"/>
    <col min="10501" max="10501" width="14.36328125" customWidth="1"/>
    <col min="10503" max="10503" width="12.36328125" bestFit="1" customWidth="1"/>
    <col min="10506" max="10506" width="12.90625" bestFit="1" customWidth="1"/>
    <col min="10752" max="10752" width="9.08984375" customWidth="1"/>
    <col min="10753" max="10753" width="38.08984375" customWidth="1"/>
    <col min="10754" max="10754" width="7.453125" customWidth="1"/>
    <col min="10755" max="10755" width="9.54296875" customWidth="1"/>
    <col min="10756" max="10756" width="11.90625" customWidth="1"/>
    <col min="10757" max="10757" width="14.36328125" customWidth="1"/>
    <col min="10759" max="10759" width="12.36328125" bestFit="1" customWidth="1"/>
    <col min="10762" max="10762" width="12.90625" bestFit="1" customWidth="1"/>
    <col min="11008" max="11008" width="9.08984375" customWidth="1"/>
    <col min="11009" max="11009" width="38.08984375" customWidth="1"/>
    <col min="11010" max="11010" width="7.453125" customWidth="1"/>
    <col min="11011" max="11011" width="9.54296875" customWidth="1"/>
    <col min="11012" max="11012" width="11.90625" customWidth="1"/>
    <col min="11013" max="11013" width="14.36328125" customWidth="1"/>
    <col min="11015" max="11015" width="12.36328125" bestFit="1" customWidth="1"/>
    <col min="11018" max="11018" width="12.90625" bestFit="1" customWidth="1"/>
    <col min="11264" max="11264" width="9.08984375" customWidth="1"/>
    <col min="11265" max="11265" width="38.08984375" customWidth="1"/>
    <col min="11266" max="11266" width="7.453125" customWidth="1"/>
    <col min="11267" max="11267" width="9.54296875" customWidth="1"/>
    <col min="11268" max="11268" width="11.90625" customWidth="1"/>
    <col min="11269" max="11269" width="14.36328125" customWidth="1"/>
    <col min="11271" max="11271" width="12.36328125" bestFit="1" customWidth="1"/>
    <col min="11274" max="11274" width="12.90625" bestFit="1" customWidth="1"/>
    <col min="11520" max="11520" width="9.08984375" customWidth="1"/>
    <col min="11521" max="11521" width="38.08984375" customWidth="1"/>
    <col min="11522" max="11522" width="7.453125" customWidth="1"/>
    <col min="11523" max="11523" width="9.54296875" customWidth="1"/>
    <col min="11524" max="11524" width="11.90625" customWidth="1"/>
    <col min="11525" max="11525" width="14.36328125" customWidth="1"/>
    <col min="11527" max="11527" width="12.36328125" bestFit="1" customWidth="1"/>
    <col min="11530" max="11530" width="12.90625" bestFit="1" customWidth="1"/>
    <col min="11776" max="11776" width="9.08984375" customWidth="1"/>
    <col min="11777" max="11777" width="38.08984375" customWidth="1"/>
    <col min="11778" max="11778" width="7.453125" customWidth="1"/>
    <col min="11779" max="11779" width="9.54296875" customWidth="1"/>
    <col min="11780" max="11780" width="11.90625" customWidth="1"/>
    <col min="11781" max="11781" width="14.36328125" customWidth="1"/>
    <col min="11783" max="11783" width="12.36328125" bestFit="1" customWidth="1"/>
    <col min="11786" max="11786" width="12.90625" bestFit="1" customWidth="1"/>
    <col min="12032" max="12032" width="9.08984375" customWidth="1"/>
    <col min="12033" max="12033" width="38.08984375" customWidth="1"/>
    <col min="12034" max="12034" width="7.453125" customWidth="1"/>
    <col min="12035" max="12035" width="9.54296875" customWidth="1"/>
    <col min="12036" max="12036" width="11.90625" customWidth="1"/>
    <col min="12037" max="12037" width="14.36328125" customWidth="1"/>
    <col min="12039" max="12039" width="12.36328125" bestFit="1" customWidth="1"/>
    <col min="12042" max="12042" width="12.90625" bestFit="1" customWidth="1"/>
    <col min="12288" max="12288" width="9.08984375" customWidth="1"/>
    <col min="12289" max="12289" width="38.08984375" customWidth="1"/>
    <col min="12290" max="12290" width="7.453125" customWidth="1"/>
    <col min="12291" max="12291" width="9.54296875" customWidth="1"/>
    <col min="12292" max="12292" width="11.90625" customWidth="1"/>
    <col min="12293" max="12293" width="14.36328125" customWidth="1"/>
    <col min="12295" max="12295" width="12.36328125" bestFit="1" customWidth="1"/>
    <col min="12298" max="12298" width="12.90625" bestFit="1" customWidth="1"/>
    <col min="12544" max="12544" width="9.08984375" customWidth="1"/>
    <col min="12545" max="12545" width="38.08984375" customWidth="1"/>
    <col min="12546" max="12546" width="7.453125" customWidth="1"/>
    <col min="12547" max="12547" width="9.54296875" customWidth="1"/>
    <col min="12548" max="12548" width="11.90625" customWidth="1"/>
    <col min="12549" max="12549" width="14.36328125" customWidth="1"/>
    <col min="12551" max="12551" width="12.36328125" bestFit="1" customWidth="1"/>
    <col min="12554" max="12554" width="12.90625" bestFit="1" customWidth="1"/>
    <col min="12800" max="12800" width="9.08984375" customWidth="1"/>
    <col min="12801" max="12801" width="38.08984375" customWidth="1"/>
    <col min="12802" max="12802" width="7.453125" customWidth="1"/>
    <col min="12803" max="12803" width="9.54296875" customWidth="1"/>
    <col min="12804" max="12804" width="11.90625" customWidth="1"/>
    <col min="12805" max="12805" width="14.36328125" customWidth="1"/>
    <col min="12807" max="12807" width="12.36328125" bestFit="1" customWidth="1"/>
    <col min="12810" max="12810" width="12.90625" bestFit="1" customWidth="1"/>
    <col min="13056" max="13056" width="9.08984375" customWidth="1"/>
    <col min="13057" max="13057" width="38.08984375" customWidth="1"/>
    <col min="13058" max="13058" width="7.453125" customWidth="1"/>
    <col min="13059" max="13059" width="9.54296875" customWidth="1"/>
    <col min="13060" max="13060" width="11.90625" customWidth="1"/>
    <col min="13061" max="13061" width="14.36328125" customWidth="1"/>
    <col min="13063" max="13063" width="12.36328125" bestFit="1" customWidth="1"/>
    <col min="13066" max="13066" width="12.90625" bestFit="1" customWidth="1"/>
    <col min="13312" max="13312" width="9.08984375" customWidth="1"/>
    <col min="13313" max="13313" width="38.08984375" customWidth="1"/>
    <col min="13314" max="13314" width="7.453125" customWidth="1"/>
    <col min="13315" max="13315" width="9.54296875" customWidth="1"/>
    <col min="13316" max="13316" width="11.90625" customWidth="1"/>
    <col min="13317" max="13317" width="14.36328125" customWidth="1"/>
    <col min="13319" max="13319" width="12.36328125" bestFit="1" customWidth="1"/>
    <col min="13322" max="13322" width="12.90625" bestFit="1" customWidth="1"/>
    <col min="13568" max="13568" width="9.08984375" customWidth="1"/>
    <col min="13569" max="13569" width="38.08984375" customWidth="1"/>
    <col min="13570" max="13570" width="7.453125" customWidth="1"/>
    <col min="13571" max="13571" width="9.54296875" customWidth="1"/>
    <col min="13572" max="13572" width="11.90625" customWidth="1"/>
    <col min="13573" max="13573" width="14.36328125" customWidth="1"/>
    <col min="13575" max="13575" width="12.36328125" bestFit="1" customWidth="1"/>
    <col min="13578" max="13578" width="12.90625" bestFit="1" customWidth="1"/>
    <col min="13824" max="13824" width="9.08984375" customWidth="1"/>
    <col min="13825" max="13825" width="38.08984375" customWidth="1"/>
    <col min="13826" max="13826" width="7.453125" customWidth="1"/>
    <col min="13827" max="13827" width="9.54296875" customWidth="1"/>
    <col min="13828" max="13828" width="11.90625" customWidth="1"/>
    <col min="13829" max="13829" width="14.36328125" customWidth="1"/>
    <col min="13831" max="13831" width="12.36328125" bestFit="1" customWidth="1"/>
    <col min="13834" max="13834" width="12.90625" bestFit="1" customWidth="1"/>
    <col min="14080" max="14080" width="9.08984375" customWidth="1"/>
    <col min="14081" max="14081" width="38.08984375" customWidth="1"/>
    <col min="14082" max="14082" width="7.453125" customWidth="1"/>
    <col min="14083" max="14083" width="9.54296875" customWidth="1"/>
    <col min="14084" max="14084" width="11.90625" customWidth="1"/>
    <col min="14085" max="14085" width="14.36328125" customWidth="1"/>
    <col min="14087" max="14087" width="12.36328125" bestFit="1" customWidth="1"/>
    <col min="14090" max="14090" width="12.90625" bestFit="1" customWidth="1"/>
    <col min="14336" max="14336" width="9.08984375" customWidth="1"/>
    <col min="14337" max="14337" width="38.08984375" customWidth="1"/>
    <col min="14338" max="14338" width="7.453125" customWidth="1"/>
    <col min="14339" max="14339" width="9.54296875" customWidth="1"/>
    <col min="14340" max="14340" width="11.90625" customWidth="1"/>
    <col min="14341" max="14341" width="14.36328125" customWidth="1"/>
    <col min="14343" max="14343" width="12.36328125" bestFit="1" customWidth="1"/>
    <col min="14346" max="14346" width="12.90625" bestFit="1" customWidth="1"/>
    <col min="14592" max="14592" width="9.08984375" customWidth="1"/>
    <col min="14593" max="14593" width="38.08984375" customWidth="1"/>
    <col min="14594" max="14594" width="7.453125" customWidth="1"/>
    <col min="14595" max="14595" width="9.54296875" customWidth="1"/>
    <col min="14596" max="14596" width="11.90625" customWidth="1"/>
    <col min="14597" max="14597" width="14.36328125" customWidth="1"/>
    <col min="14599" max="14599" width="12.36328125" bestFit="1" customWidth="1"/>
    <col min="14602" max="14602" width="12.90625" bestFit="1" customWidth="1"/>
    <col min="14848" max="14848" width="9.08984375" customWidth="1"/>
    <col min="14849" max="14849" width="38.08984375" customWidth="1"/>
    <col min="14850" max="14850" width="7.453125" customWidth="1"/>
    <col min="14851" max="14851" width="9.54296875" customWidth="1"/>
    <col min="14852" max="14852" width="11.90625" customWidth="1"/>
    <col min="14853" max="14853" width="14.36328125" customWidth="1"/>
    <col min="14855" max="14855" width="12.36328125" bestFit="1" customWidth="1"/>
    <col min="14858" max="14858" width="12.90625" bestFit="1" customWidth="1"/>
    <col min="15104" max="15104" width="9.08984375" customWidth="1"/>
    <col min="15105" max="15105" width="38.08984375" customWidth="1"/>
    <col min="15106" max="15106" width="7.453125" customWidth="1"/>
    <col min="15107" max="15107" width="9.54296875" customWidth="1"/>
    <col min="15108" max="15108" width="11.90625" customWidth="1"/>
    <col min="15109" max="15109" width="14.36328125" customWidth="1"/>
    <col min="15111" max="15111" width="12.36328125" bestFit="1" customWidth="1"/>
    <col min="15114" max="15114" width="12.90625" bestFit="1" customWidth="1"/>
    <col min="15360" max="15360" width="9.08984375" customWidth="1"/>
    <col min="15361" max="15361" width="38.08984375" customWidth="1"/>
    <col min="15362" max="15362" width="7.453125" customWidth="1"/>
    <col min="15363" max="15363" width="9.54296875" customWidth="1"/>
    <col min="15364" max="15364" width="11.90625" customWidth="1"/>
    <col min="15365" max="15365" width="14.36328125" customWidth="1"/>
    <col min="15367" max="15367" width="12.36328125" bestFit="1" customWidth="1"/>
    <col min="15370" max="15370" width="12.90625" bestFit="1" customWidth="1"/>
    <col min="15616" max="15616" width="9.08984375" customWidth="1"/>
    <col min="15617" max="15617" width="38.08984375" customWidth="1"/>
    <col min="15618" max="15618" width="7.453125" customWidth="1"/>
    <col min="15619" max="15619" width="9.54296875" customWidth="1"/>
    <col min="15620" max="15620" width="11.90625" customWidth="1"/>
    <col min="15621" max="15621" width="14.36328125" customWidth="1"/>
    <col min="15623" max="15623" width="12.36328125" bestFit="1" customWidth="1"/>
    <col min="15626" max="15626" width="12.90625" bestFit="1" customWidth="1"/>
    <col min="15872" max="15872" width="9.08984375" customWidth="1"/>
    <col min="15873" max="15873" width="38.08984375" customWidth="1"/>
    <col min="15874" max="15874" width="7.453125" customWidth="1"/>
    <col min="15875" max="15875" width="9.54296875" customWidth="1"/>
    <col min="15876" max="15876" width="11.90625" customWidth="1"/>
    <col min="15877" max="15877" width="14.36328125" customWidth="1"/>
    <col min="15879" max="15879" width="12.36328125" bestFit="1" customWidth="1"/>
    <col min="15882" max="15882" width="12.90625" bestFit="1" customWidth="1"/>
    <col min="16128" max="16128" width="9.08984375" customWidth="1"/>
    <col min="16129" max="16129" width="38.08984375" customWidth="1"/>
    <col min="16130" max="16130" width="7.453125" customWidth="1"/>
    <col min="16131" max="16131" width="9.54296875" customWidth="1"/>
    <col min="16132" max="16132" width="11.90625" customWidth="1"/>
    <col min="16133" max="16133" width="14.36328125" customWidth="1"/>
    <col min="16135" max="16135" width="12.36328125" bestFit="1" customWidth="1"/>
    <col min="16138" max="16138" width="12.90625" bestFit="1" customWidth="1"/>
  </cols>
  <sheetData>
    <row r="1" spans="1:9" ht="13" x14ac:dyDescent="0.25">
      <c r="A1" s="1139" t="s">
        <v>289</v>
      </c>
      <c r="B1" s="1143"/>
      <c r="C1" s="1143"/>
      <c r="D1" s="1143"/>
      <c r="E1" s="1143"/>
      <c r="F1" s="1143"/>
    </row>
    <row r="2" spans="1:9" ht="13" x14ac:dyDescent="0.25">
      <c r="A2" s="1139" t="s">
        <v>972</v>
      </c>
      <c r="B2" s="1143"/>
      <c r="C2" s="1143"/>
      <c r="D2" s="1143"/>
      <c r="E2" s="1143"/>
      <c r="F2" s="1143"/>
    </row>
    <row r="3" spans="1:9" ht="13" x14ac:dyDescent="0.25">
      <c r="A3" s="672"/>
      <c r="B3" s="673"/>
      <c r="C3" s="673"/>
      <c r="D3" s="673"/>
      <c r="E3" s="673"/>
      <c r="F3" s="673"/>
    </row>
    <row r="4" spans="1:9" ht="13" x14ac:dyDescent="0.25">
      <c r="A4" s="562" t="s">
        <v>1402</v>
      </c>
      <c r="B4" s="596"/>
      <c r="C4" s="597"/>
      <c r="D4" s="597"/>
      <c r="E4" s="596"/>
      <c r="F4" s="598"/>
    </row>
    <row r="5" spans="1:9" ht="13" x14ac:dyDescent="0.25">
      <c r="A5" s="562"/>
      <c r="B5" s="596"/>
      <c r="C5" s="597"/>
      <c r="D5" s="597"/>
      <c r="E5" s="596"/>
      <c r="F5" s="598"/>
    </row>
    <row r="6" spans="1:9" ht="13" x14ac:dyDescent="0.25">
      <c r="A6" s="562" t="s">
        <v>1403</v>
      </c>
      <c r="B6" s="596"/>
      <c r="C6" s="597"/>
      <c r="D6" s="597"/>
      <c r="E6" s="596"/>
      <c r="F6" s="598"/>
    </row>
    <row r="7" spans="1:9" ht="13.5" thickBot="1" x14ac:dyDescent="0.3">
      <c r="A7" s="562"/>
      <c r="B7" s="596"/>
      <c r="C7" s="597"/>
      <c r="D7" s="597"/>
      <c r="E7" s="596"/>
      <c r="F7" s="598"/>
    </row>
    <row r="8" spans="1:9" ht="26.5" thickBot="1" x14ac:dyDescent="0.3">
      <c r="A8" s="800" t="s">
        <v>72</v>
      </c>
      <c r="B8" s="801" t="s">
        <v>73</v>
      </c>
      <c r="C8" s="801" t="s">
        <v>74</v>
      </c>
      <c r="D8" s="801" t="s">
        <v>75</v>
      </c>
      <c r="E8" s="821" t="s">
        <v>1446</v>
      </c>
      <c r="F8" s="822" t="s">
        <v>1443</v>
      </c>
    </row>
    <row r="9" spans="1:9" x14ac:dyDescent="0.25">
      <c r="A9" s="600"/>
      <c r="B9" s="601"/>
      <c r="C9" s="602"/>
      <c r="D9" s="508"/>
      <c r="E9" s="603"/>
      <c r="F9" s="604"/>
    </row>
    <row r="10" spans="1:9" ht="13" x14ac:dyDescent="0.25">
      <c r="A10" s="605"/>
      <c r="B10" s="606" t="s">
        <v>1404</v>
      </c>
      <c r="C10" s="607"/>
      <c r="D10" s="608"/>
      <c r="E10" s="603"/>
      <c r="F10" s="604"/>
    </row>
    <row r="11" spans="1:9" ht="13" x14ac:dyDescent="0.25">
      <c r="A11" s="605"/>
      <c r="B11" s="606"/>
      <c r="C11" s="607"/>
      <c r="D11" s="608"/>
      <c r="E11" s="603"/>
      <c r="F11" s="604"/>
    </row>
    <row r="12" spans="1:9" s="891" customFormat="1" ht="26" x14ac:dyDescent="0.25">
      <c r="A12" s="886"/>
      <c r="B12" s="893" t="s">
        <v>1495</v>
      </c>
      <c r="C12" s="887"/>
      <c r="D12" s="888"/>
      <c r="E12" s="889"/>
      <c r="F12" s="890"/>
      <c r="H12" s="892"/>
      <c r="I12" s="892"/>
    </row>
    <row r="13" spans="1:9" s="891" customFormat="1" ht="13" x14ac:dyDescent="0.25">
      <c r="A13" s="886"/>
      <c r="B13" s="894" t="s">
        <v>1496</v>
      </c>
      <c r="C13" s="887"/>
      <c r="D13" s="888"/>
      <c r="E13" s="889"/>
      <c r="F13" s="890"/>
      <c r="H13" s="892"/>
      <c r="I13" s="892"/>
    </row>
    <row r="14" spans="1:9" s="891" customFormat="1" ht="13" x14ac:dyDescent="0.25">
      <c r="A14" s="886"/>
      <c r="B14" s="894" t="s">
        <v>1497</v>
      </c>
      <c r="C14" s="887"/>
      <c r="D14" s="888"/>
      <c r="E14" s="889"/>
      <c r="F14" s="890"/>
      <c r="H14" s="892"/>
      <c r="I14" s="892"/>
    </row>
    <row r="15" spans="1:9" ht="13" x14ac:dyDescent="0.25">
      <c r="A15" s="605"/>
      <c r="B15" s="606"/>
      <c r="C15" s="607"/>
      <c r="D15" s="608"/>
      <c r="E15" s="603"/>
      <c r="F15" s="604"/>
    </row>
    <row r="16" spans="1:9" ht="13" x14ac:dyDescent="0.25">
      <c r="A16" s="605" t="s">
        <v>1492</v>
      </c>
      <c r="B16" s="606" t="s">
        <v>1491</v>
      </c>
      <c r="C16" s="607"/>
      <c r="D16" s="608"/>
      <c r="E16" s="603"/>
      <c r="F16" s="604"/>
    </row>
    <row r="17" spans="1:6" ht="13" x14ac:dyDescent="0.25">
      <c r="A17" s="605"/>
      <c r="B17" s="606"/>
      <c r="C17" s="607"/>
      <c r="D17" s="608"/>
      <c r="E17" s="603"/>
      <c r="F17" s="604"/>
    </row>
    <row r="18" spans="1:6" ht="13" x14ac:dyDescent="0.25">
      <c r="A18" s="605"/>
      <c r="B18" s="606" t="s">
        <v>1479</v>
      </c>
      <c r="C18" s="607"/>
      <c r="D18" s="608"/>
      <c r="E18" s="603"/>
      <c r="F18" s="604"/>
    </row>
    <row r="19" spans="1:6" x14ac:dyDescent="0.25">
      <c r="A19" s="605"/>
      <c r="B19" s="609"/>
      <c r="C19" s="607"/>
      <c r="D19" s="608"/>
      <c r="E19" s="603"/>
      <c r="F19" s="604"/>
    </row>
    <row r="20" spans="1:6" x14ac:dyDescent="0.25">
      <c r="A20" s="610" t="s">
        <v>1481</v>
      </c>
      <c r="B20" s="609" t="s">
        <v>1478</v>
      </c>
      <c r="C20" s="607" t="s">
        <v>971</v>
      </c>
      <c r="D20" s="611">
        <v>1</v>
      </c>
      <c r="E20" s="603"/>
      <c r="F20" s="638">
        <f>D20*E20</f>
        <v>0</v>
      </c>
    </row>
    <row r="21" spans="1:6" x14ac:dyDescent="0.25">
      <c r="A21" s="610"/>
      <c r="B21" s="609"/>
      <c r="C21" s="607"/>
      <c r="D21" s="611"/>
      <c r="E21" s="603"/>
      <c r="F21" s="604"/>
    </row>
    <row r="22" spans="1:6" ht="25" x14ac:dyDescent="0.25">
      <c r="A22" s="610" t="s">
        <v>1482</v>
      </c>
      <c r="B22" s="609" t="s">
        <v>1487</v>
      </c>
      <c r="C22" s="607" t="s">
        <v>971</v>
      </c>
      <c r="D22" s="611">
        <v>1</v>
      </c>
      <c r="E22" s="603"/>
      <c r="F22" s="604">
        <f>D22*E22</f>
        <v>0</v>
      </c>
    </row>
    <row r="23" spans="1:6" x14ac:dyDescent="0.25">
      <c r="A23" s="610"/>
      <c r="B23" s="609"/>
      <c r="C23" s="607"/>
      <c r="D23" s="611"/>
      <c r="E23" s="603"/>
      <c r="F23" s="604"/>
    </row>
    <row r="24" spans="1:6" ht="13" x14ac:dyDescent="0.25">
      <c r="A24" s="610"/>
      <c r="B24" s="606" t="s">
        <v>1480</v>
      </c>
      <c r="C24" s="607"/>
      <c r="D24" s="611"/>
      <c r="E24" s="603"/>
      <c r="F24" s="604"/>
    </row>
    <row r="25" spans="1:6" x14ac:dyDescent="0.25">
      <c r="A25" s="610"/>
      <c r="B25" s="609"/>
      <c r="C25" s="607"/>
      <c r="D25" s="611"/>
      <c r="E25" s="603"/>
      <c r="F25" s="604"/>
    </row>
    <row r="26" spans="1:6" ht="25" x14ac:dyDescent="0.25">
      <c r="A26" s="884" t="s">
        <v>1483</v>
      </c>
      <c r="B26" s="609" t="s">
        <v>1488</v>
      </c>
      <c r="C26" s="607" t="s">
        <v>971</v>
      </c>
      <c r="D26" s="611">
        <v>1</v>
      </c>
      <c r="E26" s="603"/>
      <c r="F26" s="604">
        <f>D26*E26</f>
        <v>0</v>
      </c>
    </row>
    <row r="27" spans="1:6" x14ac:dyDescent="0.25">
      <c r="A27" s="884"/>
      <c r="B27" s="609"/>
      <c r="C27" s="607"/>
      <c r="D27" s="611"/>
      <c r="E27" s="603"/>
      <c r="F27" s="604"/>
    </row>
    <row r="28" spans="1:6" ht="37.5" x14ac:dyDescent="0.25">
      <c r="A28" s="884" t="s">
        <v>1484</v>
      </c>
      <c r="B28" s="609" t="s">
        <v>1489</v>
      </c>
      <c r="C28" s="607" t="s">
        <v>971</v>
      </c>
      <c r="D28" s="611">
        <v>1</v>
      </c>
      <c r="E28" s="603"/>
      <c r="F28" s="604">
        <f>D28*E28</f>
        <v>0</v>
      </c>
    </row>
    <row r="29" spans="1:6" x14ac:dyDescent="0.25">
      <c r="A29" s="884"/>
      <c r="B29" s="609"/>
      <c r="C29" s="607"/>
      <c r="D29" s="611"/>
      <c r="E29" s="603"/>
      <c r="F29" s="604"/>
    </row>
    <row r="30" spans="1:6" x14ac:dyDescent="0.25">
      <c r="A30" s="605"/>
      <c r="B30" s="609"/>
      <c r="C30" s="607"/>
      <c r="D30" s="611"/>
      <c r="E30" s="603"/>
      <c r="F30" s="604"/>
    </row>
    <row r="31" spans="1:6" ht="13" x14ac:dyDescent="0.25">
      <c r="A31" s="605"/>
      <c r="B31" s="875" t="s">
        <v>1467</v>
      </c>
      <c r="C31" s="607"/>
      <c r="D31" s="611"/>
      <c r="E31" s="603"/>
      <c r="F31" s="604"/>
    </row>
    <row r="32" spans="1:6" ht="13" x14ac:dyDescent="0.25">
      <c r="A32" s="605"/>
      <c r="B32" s="875"/>
      <c r="C32" s="607"/>
      <c r="D32" s="611"/>
      <c r="E32" s="603"/>
      <c r="F32" s="604"/>
    </row>
    <row r="33" spans="1:9" x14ac:dyDescent="0.25">
      <c r="A33" s="605" t="s">
        <v>1471</v>
      </c>
      <c r="B33" s="609" t="s">
        <v>1468</v>
      </c>
      <c r="C33" s="607" t="s">
        <v>67</v>
      </c>
      <c r="D33" s="611">
        <v>1</v>
      </c>
      <c r="E33" s="603"/>
      <c r="F33" s="604">
        <f>D33*E33</f>
        <v>0</v>
      </c>
      <c r="I33" s="880"/>
    </row>
    <row r="34" spans="1:9" x14ac:dyDescent="0.25">
      <c r="A34" s="605"/>
      <c r="B34" s="612"/>
      <c r="C34" s="607"/>
      <c r="D34" s="611"/>
      <c r="E34" s="603"/>
      <c r="F34" s="604"/>
    </row>
    <row r="35" spans="1:9" x14ac:dyDescent="0.25">
      <c r="A35" s="605" t="s">
        <v>1486</v>
      </c>
      <c r="B35" s="609" t="s">
        <v>1469</v>
      </c>
      <c r="C35" s="607" t="s">
        <v>67</v>
      </c>
      <c r="D35" s="611">
        <v>1</v>
      </c>
      <c r="E35" s="603"/>
      <c r="F35" s="604">
        <f>D35*E35</f>
        <v>0</v>
      </c>
      <c r="I35" s="880"/>
    </row>
    <row r="36" spans="1:9" ht="13" x14ac:dyDescent="0.25">
      <c r="A36" s="605"/>
      <c r="B36" s="606"/>
      <c r="C36" s="607"/>
      <c r="D36" s="611"/>
      <c r="E36" s="603"/>
      <c r="F36" s="604"/>
    </row>
    <row r="37" spans="1:9" ht="13" x14ac:dyDescent="0.25">
      <c r="A37" s="885" t="s">
        <v>1494</v>
      </c>
      <c r="B37" s="606" t="s">
        <v>1493</v>
      </c>
      <c r="C37" s="607"/>
      <c r="D37" s="611"/>
      <c r="E37" s="603"/>
      <c r="F37" s="604"/>
    </row>
    <row r="38" spans="1:9" x14ac:dyDescent="0.25">
      <c r="A38" s="610"/>
      <c r="B38" s="609"/>
      <c r="C38" s="607"/>
      <c r="D38" s="611"/>
      <c r="E38" s="603"/>
      <c r="F38" s="604"/>
    </row>
    <row r="39" spans="1:9" ht="37.5" x14ac:dyDescent="0.25">
      <c r="A39" s="884" t="s">
        <v>1485</v>
      </c>
      <c r="B39" s="609" t="s">
        <v>1490</v>
      </c>
      <c r="C39" s="607" t="s">
        <v>970</v>
      </c>
      <c r="D39" s="611">
        <v>20</v>
      </c>
      <c r="E39" s="603"/>
      <c r="F39" s="604">
        <f>D39*E39</f>
        <v>0</v>
      </c>
    </row>
    <row r="40" spans="1:9" x14ac:dyDescent="0.25">
      <c r="A40" s="605"/>
      <c r="B40" s="609"/>
      <c r="C40" s="607"/>
      <c r="D40" s="611"/>
      <c r="E40" s="603"/>
      <c r="F40" s="604"/>
    </row>
    <row r="41" spans="1:9" ht="13" x14ac:dyDescent="0.25">
      <c r="A41" s="605"/>
      <c r="B41" s="606"/>
      <c r="C41" s="607"/>
      <c r="D41" s="611"/>
      <c r="E41" s="603"/>
      <c r="F41" s="604"/>
    </row>
    <row r="42" spans="1:9" ht="13" x14ac:dyDescent="0.25">
      <c r="A42" s="605"/>
      <c r="B42" s="606"/>
      <c r="C42" s="607"/>
      <c r="D42" s="611"/>
      <c r="E42" s="603"/>
      <c r="F42" s="604"/>
    </row>
    <row r="43" spans="1:9" x14ac:dyDescent="0.25">
      <c r="A43" s="610"/>
      <c r="B43" s="609"/>
      <c r="C43" s="607"/>
      <c r="D43" s="611"/>
      <c r="E43" s="603"/>
      <c r="F43" s="604"/>
    </row>
    <row r="44" spans="1:9" x14ac:dyDescent="0.25">
      <c r="A44" s="610"/>
      <c r="B44" s="609"/>
      <c r="C44" s="607"/>
      <c r="D44" s="611"/>
      <c r="E44" s="603"/>
      <c r="F44" s="604"/>
    </row>
    <row r="45" spans="1:9" x14ac:dyDescent="0.25">
      <c r="A45" s="610"/>
      <c r="B45" s="609"/>
      <c r="C45" s="607"/>
      <c r="D45" s="611"/>
      <c r="E45" s="603"/>
      <c r="F45" s="604"/>
    </row>
    <row r="46" spans="1:9" x14ac:dyDescent="0.25">
      <c r="A46" s="610"/>
      <c r="B46" s="609"/>
      <c r="C46" s="607"/>
      <c r="D46" s="611"/>
      <c r="E46" s="603"/>
      <c r="F46" s="604"/>
    </row>
    <row r="47" spans="1:9" x14ac:dyDescent="0.25">
      <c r="A47" s="610"/>
      <c r="B47" s="609"/>
      <c r="C47" s="607"/>
      <c r="D47" s="611"/>
      <c r="E47" s="603"/>
      <c r="F47" s="604"/>
    </row>
    <row r="48" spans="1:9" x14ac:dyDescent="0.25">
      <c r="A48" s="610"/>
      <c r="B48" s="609"/>
      <c r="C48" s="607"/>
      <c r="D48" s="611"/>
      <c r="E48" s="603"/>
      <c r="F48" s="604"/>
    </row>
    <row r="49" spans="1:6" x14ac:dyDescent="0.25">
      <c r="A49" s="610"/>
      <c r="B49" s="609"/>
      <c r="C49" s="607"/>
      <c r="D49" s="611"/>
      <c r="E49" s="603"/>
      <c r="F49" s="604"/>
    </row>
    <row r="50" spans="1:6" x14ac:dyDescent="0.25">
      <c r="A50" s="610"/>
      <c r="B50" s="609"/>
      <c r="C50" s="607"/>
      <c r="D50" s="611"/>
      <c r="E50" s="603"/>
      <c r="F50" s="604"/>
    </row>
    <row r="51" spans="1:6" x14ac:dyDescent="0.25">
      <c r="A51" s="613"/>
      <c r="B51" s="609"/>
      <c r="C51" s="607"/>
      <c r="D51" s="614"/>
      <c r="E51" s="603"/>
      <c r="F51" s="604"/>
    </row>
    <row r="52" spans="1:6" ht="13" thickBot="1" x14ac:dyDescent="0.3">
      <c r="A52" s="615"/>
      <c r="B52" s="616"/>
      <c r="C52" s="617"/>
      <c r="D52" s="617"/>
      <c r="E52" s="618"/>
      <c r="F52" s="619"/>
    </row>
    <row r="53" spans="1:6" ht="13" thickBot="1" x14ac:dyDescent="0.3">
      <c r="A53" s="620"/>
      <c r="B53" s="621"/>
      <c r="C53" s="622"/>
      <c r="D53" s="622" t="s">
        <v>569</v>
      </c>
      <c r="E53" s="623"/>
      <c r="F53" s="639">
        <f>SUM(F20:F52)</f>
        <v>0</v>
      </c>
    </row>
    <row r="54" spans="1:6" ht="26.5" thickBot="1" x14ac:dyDescent="0.3">
      <c r="A54" s="800" t="s">
        <v>72</v>
      </c>
      <c r="B54" s="801" t="s">
        <v>73</v>
      </c>
      <c r="C54" s="801" t="s">
        <v>74</v>
      </c>
      <c r="D54" s="801" t="s">
        <v>75</v>
      </c>
      <c r="E54" s="821" t="s">
        <v>1446</v>
      </c>
      <c r="F54" s="822" t="s">
        <v>1443</v>
      </c>
    </row>
    <row r="55" spans="1:6" x14ac:dyDescent="0.25">
      <c r="A55" s="600"/>
      <c r="B55" s="601"/>
      <c r="C55" s="602"/>
      <c r="D55" s="508"/>
      <c r="E55" s="603"/>
      <c r="F55" s="604"/>
    </row>
    <row r="56" spans="1:6" ht="13" x14ac:dyDescent="0.25">
      <c r="A56" s="615"/>
      <c r="B56" s="363" t="s">
        <v>88</v>
      </c>
      <c r="C56" s="508"/>
      <c r="D56" s="508"/>
      <c r="E56" s="603"/>
      <c r="F56" s="604"/>
    </row>
    <row r="57" spans="1:6" x14ac:dyDescent="0.25">
      <c r="A57" s="615"/>
      <c r="B57" s="624"/>
      <c r="C57" s="508"/>
      <c r="D57" s="508"/>
      <c r="E57" s="603"/>
      <c r="F57" s="604"/>
    </row>
    <row r="58" spans="1:6" x14ac:dyDescent="0.25">
      <c r="A58" s="615"/>
      <c r="B58" s="624" t="s">
        <v>1405</v>
      </c>
      <c r="C58" s="508"/>
      <c r="D58" s="508"/>
      <c r="E58" s="603"/>
      <c r="F58" s="638">
        <f>F53</f>
        <v>0</v>
      </c>
    </row>
    <row r="59" spans="1:6" x14ac:dyDescent="0.25">
      <c r="A59" s="615"/>
      <c r="B59" s="624"/>
      <c r="C59" s="508"/>
      <c r="D59" s="508"/>
      <c r="E59" s="603"/>
      <c r="F59" s="604"/>
    </row>
    <row r="60" spans="1:6" x14ac:dyDescent="0.25">
      <c r="A60" s="615"/>
      <c r="B60" s="624"/>
      <c r="C60" s="508"/>
      <c r="D60" s="508"/>
      <c r="E60" s="603"/>
      <c r="F60" s="604"/>
    </row>
    <row r="61" spans="1:6" x14ac:dyDescent="0.25">
      <c r="A61" s="615"/>
      <c r="B61" s="624"/>
      <c r="C61" s="508"/>
      <c r="D61" s="508"/>
      <c r="E61" s="603"/>
      <c r="F61" s="604"/>
    </row>
    <row r="62" spans="1:6" x14ac:dyDescent="0.25">
      <c r="A62" s="615"/>
      <c r="B62" s="624"/>
      <c r="C62" s="508"/>
      <c r="D62" s="508"/>
      <c r="E62" s="603"/>
      <c r="F62" s="604"/>
    </row>
    <row r="63" spans="1:6" x14ac:dyDescent="0.25">
      <c r="A63" s="615"/>
      <c r="B63" s="624"/>
      <c r="C63" s="508"/>
      <c r="D63" s="508"/>
      <c r="E63" s="603"/>
      <c r="F63" s="604"/>
    </row>
    <row r="64" spans="1:6" x14ac:dyDescent="0.25">
      <c r="A64" s="615"/>
      <c r="B64" s="624"/>
      <c r="C64" s="508"/>
      <c r="D64" s="508"/>
      <c r="E64" s="603"/>
      <c r="F64" s="604"/>
    </row>
    <row r="65" spans="1:6" x14ac:dyDescent="0.25">
      <c r="A65" s="615"/>
      <c r="B65" s="624"/>
      <c r="C65" s="508"/>
      <c r="D65" s="508"/>
      <c r="E65" s="603"/>
      <c r="F65" s="604"/>
    </row>
    <row r="66" spans="1:6" x14ac:dyDescent="0.25">
      <c r="A66" s="615"/>
      <c r="B66" s="624"/>
      <c r="C66" s="508"/>
      <c r="D66" s="508"/>
      <c r="E66" s="603"/>
      <c r="F66" s="604"/>
    </row>
    <row r="67" spans="1:6" x14ac:dyDescent="0.25">
      <c r="A67" s="615"/>
      <c r="B67" s="624"/>
      <c r="C67" s="508"/>
      <c r="D67" s="508"/>
      <c r="E67" s="603"/>
      <c r="F67" s="604"/>
    </row>
    <row r="68" spans="1:6" ht="13" x14ac:dyDescent="0.25">
      <c r="A68" s="615"/>
      <c r="B68" s="625"/>
      <c r="C68" s="508"/>
      <c r="D68" s="508"/>
      <c r="E68" s="603"/>
      <c r="F68" s="604"/>
    </row>
    <row r="69" spans="1:6" x14ac:dyDescent="0.25">
      <c r="A69" s="615"/>
      <c r="B69" s="624"/>
      <c r="C69" s="508"/>
      <c r="D69" s="508"/>
      <c r="E69" s="603"/>
      <c r="F69" s="604"/>
    </row>
    <row r="70" spans="1:6" x14ac:dyDescent="0.25">
      <c r="A70" s="615"/>
      <c r="B70" s="624"/>
      <c r="C70" s="508"/>
      <c r="D70" s="508"/>
      <c r="E70" s="603"/>
      <c r="F70" s="604"/>
    </row>
    <row r="71" spans="1:6" ht="13" x14ac:dyDescent="0.25">
      <c r="A71" s="615"/>
      <c r="B71" s="625"/>
      <c r="C71" s="508"/>
      <c r="D71" s="508"/>
      <c r="E71" s="603"/>
      <c r="F71" s="604"/>
    </row>
    <row r="72" spans="1:6" x14ac:dyDescent="0.25">
      <c r="A72" s="615"/>
      <c r="B72" s="624"/>
      <c r="C72" s="508"/>
      <c r="D72" s="508"/>
      <c r="E72" s="603"/>
      <c r="F72" s="604"/>
    </row>
    <row r="73" spans="1:6" x14ac:dyDescent="0.25">
      <c r="A73" s="615"/>
      <c r="B73" s="624"/>
      <c r="C73" s="508"/>
      <c r="D73" s="508"/>
      <c r="E73" s="603"/>
      <c r="F73" s="604"/>
    </row>
    <row r="74" spans="1:6" ht="13" x14ac:dyDescent="0.25">
      <c r="A74" s="615"/>
      <c r="B74" s="625"/>
      <c r="C74" s="508"/>
      <c r="D74" s="508"/>
      <c r="E74" s="603"/>
      <c r="F74" s="604"/>
    </row>
    <row r="75" spans="1:6" x14ac:dyDescent="0.25">
      <c r="A75" s="615"/>
      <c r="B75" s="624"/>
      <c r="C75" s="508"/>
      <c r="D75" s="508"/>
      <c r="E75" s="603"/>
      <c r="F75" s="604"/>
    </row>
    <row r="76" spans="1:6" x14ac:dyDescent="0.25">
      <c r="A76" s="615"/>
      <c r="B76" s="624"/>
      <c r="C76" s="508"/>
      <c r="D76" s="508"/>
      <c r="E76" s="603"/>
      <c r="F76" s="604"/>
    </row>
    <row r="77" spans="1:6" x14ac:dyDescent="0.25">
      <c r="A77" s="615"/>
      <c r="B77" s="624"/>
      <c r="C77" s="508"/>
      <c r="D77" s="508"/>
      <c r="E77" s="603"/>
      <c r="F77" s="604"/>
    </row>
    <row r="78" spans="1:6" x14ac:dyDescent="0.25">
      <c r="A78" s="615"/>
      <c r="B78" s="624"/>
      <c r="C78" s="508"/>
      <c r="D78" s="508"/>
      <c r="E78" s="603"/>
      <c r="F78" s="604"/>
    </row>
    <row r="79" spans="1:6" ht="13" x14ac:dyDescent="0.25">
      <c r="A79" s="615"/>
      <c r="B79" s="625"/>
      <c r="C79" s="508"/>
      <c r="D79" s="508"/>
      <c r="E79" s="603"/>
      <c r="F79" s="604"/>
    </row>
    <row r="80" spans="1:6" x14ac:dyDescent="0.25">
      <c r="A80" s="615"/>
      <c r="B80" s="624"/>
      <c r="C80" s="508"/>
      <c r="D80" s="508"/>
      <c r="E80" s="603"/>
      <c r="F80" s="604"/>
    </row>
    <row r="81" spans="1:6" x14ac:dyDescent="0.25">
      <c r="A81" s="615"/>
      <c r="B81" s="624"/>
      <c r="C81" s="508"/>
      <c r="D81" s="508"/>
      <c r="E81" s="603"/>
      <c r="F81" s="604"/>
    </row>
    <row r="82" spans="1:6" x14ac:dyDescent="0.25">
      <c r="A82" s="615"/>
      <c r="B82" s="624"/>
      <c r="C82" s="508"/>
      <c r="D82" s="508"/>
      <c r="E82" s="603"/>
      <c r="F82" s="604"/>
    </row>
    <row r="83" spans="1:6" ht="13" x14ac:dyDescent="0.25">
      <c r="A83" s="615"/>
      <c r="B83" s="626"/>
      <c r="C83" s="508"/>
      <c r="D83" s="508"/>
      <c r="E83" s="603"/>
      <c r="F83" s="604"/>
    </row>
    <row r="84" spans="1:6" x14ac:dyDescent="0.25">
      <c r="A84" s="627"/>
      <c r="B84" s="624"/>
      <c r="C84" s="508"/>
      <c r="D84" s="508"/>
      <c r="E84" s="603"/>
      <c r="F84" s="604"/>
    </row>
    <row r="85" spans="1:6" x14ac:dyDescent="0.25">
      <c r="A85" s="627"/>
      <c r="B85" s="624"/>
      <c r="C85" s="508"/>
      <c r="D85" s="508"/>
      <c r="E85" s="603"/>
      <c r="F85" s="604"/>
    </row>
    <row r="86" spans="1:6" x14ac:dyDescent="0.25">
      <c r="A86" s="627"/>
      <c r="B86" s="624"/>
      <c r="C86" s="508"/>
      <c r="D86" s="508"/>
      <c r="E86" s="603"/>
      <c r="F86" s="604"/>
    </row>
    <row r="87" spans="1:6" x14ac:dyDescent="0.25">
      <c r="A87" s="627"/>
      <c r="B87" s="624"/>
      <c r="C87" s="508"/>
      <c r="D87" s="508"/>
      <c r="E87" s="603"/>
      <c r="F87" s="604"/>
    </row>
    <row r="88" spans="1:6" x14ac:dyDescent="0.25">
      <c r="A88" s="627"/>
      <c r="B88" s="624"/>
      <c r="C88" s="508"/>
      <c r="D88" s="508"/>
      <c r="E88" s="603"/>
      <c r="F88" s="604"/>
    </row>
    <row r="89" spans="1:6" x14ac:dyDescent="0.25">
      <c r="A89" s="627"/>
      <c r="B89" s="624"/>
      <c r="C89" s="508"/>
      <c r="D89" s="508"/>
      <c r="E89" s="603"/>
      <c r="F89" s="604"/>
    </row>
    <row r="90" spans="1:6" x14ac:dyDescent="0.25">
      <c r="A90" s="627"/>
      <c r="B90" s="624"/>
      <c r="C90" s="508"/>
      <c r="D90" s="508"/>
      <c r="E90" s="603"/>
      <c r="F90" s="604"/>
    </row>
    <row r="91" spans="1:6" x14ac:dyDescent="0.25">
      <c r="A91" s="627"/>
      <c r="B91" s="624"/>
      <c r="C91" s="508"/>
      <c r="D91" s="508"/>
      <c r="E91" s="603"/>
      <c r="F91" s="604"/>
    </row>
    <row r="92" spans="1:6" x14ac:dyDescent="0.25">
      <c r="A92" s="627"/>
      <c r="B92" s="624"/>
      <c r="C92" s="508"/>
      <c r="D92" s="508"/>
      <c r="E92" s="603"/>
      <c r="F92" s="604"/>
    </row>
    <row r="93" spans="1:6" x14ac:dyDescent="0.25">
      <c r="A93" s="627"/>
      <c r="B93" s="624"/>
      <c r="C93" s="508"/>
      <c r="D93" s="508"/>
      <c r="E93" s="603"/>
      <c r="F93" s="604"/>
    </row>
    <row r="94" spans="1:6" x14ac:dyDescent="0.25">
      <c r="A94" s="627"/>
      <c r="B94" s="624"/>
      <c r="C94" s="508"/>
      <c r="D94" s="508"/>
      <c r="E94" s="603"/>
      <c r="F94" s="604"/>
    </row>
    <row r="95" spans="1:6" x14ac:dyDescent="0.25">
      <c r="A95" s="627"/>
      <c r="B95" s="624"/>
      <c r="C95" s="508"/>
      <c r="D95" s="508"/>
      <c r="E95" s="603"/>
      <c r="F95" s="604"/>
    </row>
    <row r="96" spans="1:6" x14ac:dyDescent="0.25">
      <c r="A96" s="627"/>
      <c r="B96" s="624"/>
      <c r="C96" s="508"/>
      <c r="D96" s="508"/>
      <c r="E96" s="603"/>
      <c r="F96" s="604"/>
    </row>
    <row r="97" spans="1:9" x14ac:dyDescent="0.25">
      <c r="A97" s="627"/>
      <c r="B97" s="624"/>
      <c r="C97" s="508"/>
      <c r="D97" s="508"/>
      <c r="E97" s="603"/>
      <c r="F97" s="604"/>
    </row>
    <row r="98" spans="1:9" x14ac:dyDescent="0.25">
      <c r="A98" s="627"/>
      <c r="B98" s="624"/>
      <c r="C98" s="508"/>
      <c r="D98" s="508"/>
      <c r="E98" s="603"/>
      <c r="F98" s="604"/>
    </row>
    <row r="99" spans="1:9" x14ac:dyDescent="0.25">
      <c r="A99" s="627"/>
      <c r="B99" s="624"/>
      <c r="C99" s="508"/>
      <c r="D99" s="508"/>
      <c r="E99" s="603"/>
      <c r="F99" s="604"/>
    </row>
    <row r="100" spans="1:9" x14ac:dyDescent="0.25">
      <c r="A100" s="615"/>
      <c r="B100" s="624"/>
      <c r="C100" s="508"/>
      <c r="D100" s="508"/>
      <c r="E100" s="603"/>
      <c r="F100" s="604"/>
    </row>
    <row r="101" spans="1:9" x14ac:dyDescent="0.25">
      <c r="A101" s="615"/>
      <c r="B101" s="624"/>
      <c r="C101" s="508"/>
      <c r="D101" s="508"/>
      <c r="E101" s="603"/>
      <c r="F101" s="604"/>
    </row>
    <row r="102" spans="1:9" x14ac:dyDescent="0.25">
      <c r="A102" s="615"/>
      <c r="B102" s="624"/>
      <c r="C102" s="508"/>
      <c r="D102" s="508"/>
      <c r="E102" s="603"/>
      <c r="F102" s="604"/>
    </row>
    <row r="103" spans="1:9" x14ac:dyDescent="0.25">
      <c r="A103" s="600"/>
      <c r="B103" s="497"/>
      <c r="C103" s="508"/>
      <c r="D103" s="508"/>
      <c r="E103" s="603"/>
      <c r="F103" s="604"/>
    </row>
    <row r="104" spans="1:9" ht="13" thickBot="1" x14ac:dyDescent="0.3">
      <c r="A104" s="628"/>
      <c r="B104" s="629"/>
      <c r="C104" s="617"/>
      <c r="D104" s="617"/>
      <c r="E104" s="630"/>
      <c r="F104" s="604"/>
    </row>
    <row r="105" spans="1:9" ht="13" thickBot="1" x14ac:dyDescent="0.3">
      <c r="A105" s="620"/>
      <c r="B105" s="621"/>
      <c r="C105" s="622"/>
      <c r="D105" s="622" t="s">
        <v>89</v>
      </c>
      <c r="E105" s="631"/>
      <c r="F105" s="640">
        <f>SUM(F58:F104)</f>
        <v>0</v>
      </c>
      <c r="H105" s="878"/>
      <c r="I105" s="879"/>
    </row>
    <row r="106" spans="1:9" x14ac:dyDescent="0.25">
      <c r="E106" s="634"/>
      <c r="F106" s="635"/>
    </row>
    <row r="107" spans="1:9" x14ac:dyDescent="0.25">
      <c r="E107" s="634"/>
      <c r="F107" s="635"/>
    </row>
    <row r="108" spans="1:9" x14ac:dyDescent="0.25">
      <c r="E108" s="634"/>
      <c r="F108" s="635"/>
    </row>
    <row r="109" spans="1:9" x14ac:dyDescent="0.25">
      <c r="E109" s="634"/>
      <c r="F109" s="635"/>
    </row>
    <row r="110" spans="1:9" x14ac:dyDescent="0.25">
      <c r="E110" s="634"/>
      <c r="F110" s="635"/>
    </row>
    <row r="111" spans="1:9" x14ac:dyDescent="0.25">
      <c r="E111" s="634"/>
      <c r="F111" s="635"/>
    </row>
    <row r="112" spans="1:9" x14ac:dyDescent="0.25">
      <c r="E112" s="634"/>
      <c r="F112" s="635"/>
    </row>
    <row r="113" spans="5:6" x14ac:dyDescent="0.25">
      <c r="E113" s="634"/>
      <c r="F113" s="635"/>
    </row>
    <row r="114" spans="5:6" x14ac:dyDescent="0.25">
      <c r="E114" s="634"/>
      <c r="F114" s="635"/>
    </row>
    <row r="115" spans="5:6" x14ac:dyDescent="0.25">
      <c r="E115" s="634"/>
      <c r="F115" s="635"/>
    </row>
    <row r="116" spans="5:6" x14ac:dyDescent="0.25">
      <c r="E116" s="634"/>
      <c r="F116" s="635"/>
    </row>
    <row r="117" spans="5:6" x14ac:dyDescent="0.25">
      <c r="E117" s="634"/>
      <c r="F117" s="635"/>
    </row>
    <row r="118" spans="5:6" x14ac:dyDescent="0.25">
      <c r="E118" s="634"/>
      <c r="F118" s="635"/>
    </row>
    <row r="119" spans="5:6" x14ac:dyDescent="0.25">
      <c r="E119" s="634"/>
      <c r="F119" s="635"/>
    </row>
    <row r="120" spans="5:6" x14ac:dyDescent="0.25">
      <c r="E120" s="634"/>
      <c r="F120" s="635"/>
    </row>
    <row r="121" spans="5:6" x14ac:dyDescent="0.25">
      <c r="E121" s="634"/>
      <c r="F121" s="635"/>
    </row>
    <row r="122" spans="5:6" x14ac:dyDescent="0.25">
      <c r="E122" s="634"/>
      <c r="F122" s="635"/>
    </row>
    <row r="123" spans="5:6" x14ac:dyDescent="0.25">
      <c r="E123" s="634"/>
      <c r="F123" s="635"/>
    </row>
    <row r="124" spans="5:6" x14ac:dyDescent="0.25">
      <c r="E124" s="634"/>
      <c r="F124" s="635"/>
    </row>
    <row r="125" spans="5:6" x14ac:dyDescent="0.25">
      <c r="E125" s="634"/>
      <c r="F125" s="635"/>
    </row>
    <row r="126" spans="5:6" x14ac:dyDescent="0.25">
      <c r="E126" s="634"/>
      <c r="F126" s="635"/>
    </row>
    <row r="127" spans="5:6" x14ac:dyDescent="0.25">
      <c r="E127" s="634"/>
      <c r="F127" s="635"/>
    </row>
    <row r="128" spans="5:6" x14ac:dyDescent="0.25">
      <c r="E128" s="634"/>
      <c r="F128" s="635"/>
    </row>
    <row r="129" spans="5:6" x14ac:dyDescent="0.25">
      <c r="E129" s="634"/>
      <c r="F129" s="635"/>
    </row>
    <row r="130" spans="5:6" x14ac:dyDescent="0.25">
      <c r="E130" s="634"/>
      <c r="F130" s="635"/>
    </row>
    <row r="131" spans="5:6" x14ac:dyDescent="0.25">
      <c r="E131" s="634"/>
      <c r="F131" s="635"/>
    </row>
    <row r="132" spans="5:6" x14ac:dyDescent="0.25">
      <c r="E132" s="634"/>
      <c r="F132" s="635"/>
    </row>
    <row r="133" spans="5:6" x14ac:dyDescent="0.25">
      <c r="E133" s="634"/>
      <c r="F133" s="635"/>
    </row>
    <row r="134" spans="5:6" x14ac:dyDescent="0.25">
      <c r="E134" s="634"/>
      <c r="F134" s="635"/>
    </row>
    <row r="135" spans="5:6" x14ac:dyDescent="0.25">
      <c r="E135" s="634"/>
      <c r="F135" s="635"/>
    </row>
    <row r="136" spans="5:6" x14ac:dyDescent="0.25">
      <c r="E136" s="634"/>
      <c r="F136" s="635"/>
    </row>
    <row r="137" spans="5:6" x14ac:dyDescent="0.25">
      <c r="E137" s="634"/>
      <c r="F137" s="635"/>
    </row>
    <row r="138" spans="5:6" x14ac:dyDescent="0.25">
      <c r="E138" s="634"/>
      <c r="F138" s="635"/>
    </row>
    <row r="139" spans="5:6" x14ac:dyDescent="0.25">
      <c r="E139" s="634"/>
      <c r="F139" s="635"/>
    </row>
    <row r="140" spans="5:6" x14ac:dyDescent="0.25">
      <c r="E140" s="634"/>
      <c r="F140" s="635"/>
    </row>
    <row r="141" spans="5:6" x14ac:dyDescent="0.25">
      <c r="E141" s="634"/>
      <c r="F141" s="635"/>
    </row>
    <row r="142" spans="5:6" x14ac:dyDescent="0.25">
      <c r="E142" s="634"/>
      <c r="F142" s="635"/>
    </row>
    <row r="143" spans="5:6" x14ac:dyDescent="0.25">
      <c r="E143" s="634"/>
      <c r="F143" s="635"/>
    </row>
    <row r="144" spans="5:6" x14ac:dyDescent="0.25">
      <c r="E144" s="634"/>
      <c r="F144" s="635"/>
    </row>
    <row r="145" spans="5:6" x14ac:dyDescent="0.25">
      <c r="E145" s="634"/>
      <c r="F145" s="635"/>
    </row>
    <row r="146" spans="5:6" x14ac:dyDescent="0.25">
      <c r="E146" s="634"/>
      <c r="F146" s="635"/>
    </row>
    <row r="147" spans="5:6" x14ac:dyDescent="0.25">
      <c r="E147" s="634"/>
      <c r="F147" s="635"/>
    </row>
    <row r="148" spans="5:6" x14ac:dyDescent="0.25">
      <c r="E148" s="634"/>
      <c r="F148" s="635"/>
    </row>
    <row r="149" spans="5:6" x14ac:dyDescent="0.25">
      <c r="E149" s="634"/>
      <c r="F149" s="635"/>
    </row>
    <row r="150" spans="5:6" x14ac:dyDescent="0.25">
      <c r="E150" s="634"/>
      <c r="F150" s="635"/>
    </row>
    <row r="151" spans="5:6" x14ac:dyDescent="0.25">
      <c r="E151" s="634"/>
      <c r="F151" s="635"/>
    </row>
    <row r="152" spans="5:6" x14ac:dyDescent="0.25">
      <c r="E152" s="634"/>
      <c r="F152" s="635"/>
    </row>
    <row r="153" spans="5:6" x14ac:dyDescent="0.25">
      <c r="E153" s="634"/>
      <c r="F153" s="635"/>
    </row>
    <row r="154" spans="5:6" x14ac:dyDescent="0.25">
      <c r="E154" s="634"/>
      <c r="F154" s="635"/>
    </row>
    <row r="155" spans="5:6" x14ac:dyDescent="0.25">
      <c r="E155" s="634"/>
      <c r="F155" s="635"/>
    </row>
    <row r="156" spans="5:6" x14ac:dyDescent="0.25">
      <c r="E156" s="634"/>
      <c r="F156" s="635"/>
    </row>
    <row r="157" spans="5:6" x14ac:dyDescent="0.25">
      <c r="E157" s="634"/>
      <c r="F157" s="635"/>
    </row>
    <row r="158" spans="5:6" x14ac:dyDescent="0.25">
      <c r="E158" s="634"/>
      <c r="F158" s="635"/>
    </row>
    <row r="159" spans="5:6" x14ac:dyDescent="0.25">
      <c r="E159" s="634"/>
      <c r="F159" s="635"/>
    </row>
    <row r="160" spans="5:6" x14ac:dyDescent="0.25">
      <c r="E160" s="634"/>
      <c r="F160" s="635"/>
    </row>
    <row r="161" spans="5:6" x14ac:dyDescent="0.25">
      <c r="E161" s="634"/>
      <c r="F161" s="635"/>
    </row>
    <row r="162" spans="5:6" x14ac:dyDescent="0.25">
      <c r="E162" s="634"/>
      <c r="F162" s="635"/>
    </row>
    <row r="163" spans="5:6" x14ac:dyDescent="0.25">
      <c r="E163" s="634"/>
      <c r="F163" s="635"/>
    </row>
    <row r="164" spans="5:6" x14ac:dyDescent="0.25">
      <c r="E164" s="634"/>
      <c r="F164" s="635"/>
    </row>
    <row r="165" spans="5:6" x14ac:dyDescent="0.25">
      <c r="E165" s="634"/>
      <c r="F165" s="635"/>
    </row>
    <row r="166" spans="5:6" x14ac:dyDescent="0.25">
      <c r="E166" s="634"/>
      <c r="F166" s="635"/>
    </row>
    <row r="167" spans="5:6" x14ac:dyDescent="0.25">
      <c r="E167" s="634"/>
      <c r="F167" s="635"/>
    </row>
    <row r="168" spans="5:6" x14ac:dyDescent="0.25">
      <c r="E168" s="634"/>
      <c r="F168" s="635"/>
    </row>
    <row r="169" spans="5:6" x14ac:dyDescent="0.25">
      <c r="E169" s="634"/>
      <c r="F169" s="635"/>
    </row>
    <row r="170" spans="5:6" x14ac:dyDescent="0.25">
      <c r="E170" s="634"/>
      <c r="F170" s="635"/>
    </row>
    <row r="171" spans="5:6" x14ac:dyDescent="0.25">
      <c r="E171" s="634"/>
      <c r="F171" s="635"/>
    </row>
    <row r="172" spans="5:6" x14ac:dyDescent="0.25">
      <c r="E172" s="634"/>
      <c r="F172" s="635"/>
    </row>
    <row r="173" spans="5:6" x14ac:dyDescent="0.25">
      <c r="E173" s="634"/>
      <c r="F173" s="635"/>
    </row>
    <row r="174" spans="5:6" x14ac:dyDescent="0.25">
      <c r="E174" s="634"/>
      <c r="F174" s="635"/>
    </row>
    <row r="175" spans="5:6" x14ac:dyDescent="0.25">
      <c r="E175" s="634"/>
      <c r="F175" s="635"/>
    </row>
    <row r="176" spans="5:6" x14ac:dyDescent="0.25">
      <c r="E176" s="634"/>
      <c r="F176" s="635"/>
    </row>
    <row r="177" spans="5:6" x14ac:dyDescent="0.25">
      <c r="E177" s="634"/>
      <c r="F177" s="635"/>
    </row>
    <row r="178" spans="5:6" x14ac:dyDescent="0.25">
      <c r="E178" s="634"/>
      <c r="F178" s="635"/>
    </row>
    <row r="179" spans="5:6" x14ac:dyDescent="0.25">
      <c r="E179" s="634"/>
      <c r="F179" s="635"/>
    </row>
    <row r="180" spans="5:6" x14ac:dyDescent="0.25">
      <c r="E180" s="634"/>
      <c r="F180" s="635"/>
    </row>
    <row r="181" spans="5:6" x14ac:dyDescent="0.25">
      <c r="E181" s="634"/>
      <c r="F181" s="635"/>
    </row>
    <row r="182" spans="5:6" x14ac:dyDescent="0.25">
      <c r="E182" s="634"/>
      <c r="F182" s="635"/>
    </row>
    <row r="183" spans="5:6" x14ac:dyDescent="0.25">
      <c r="E183" s="634"/>
      <c r="F183" s="635"/>
    </row>
    <row r="184" spans="5:6" x14ac:dyDescent="0.25">
      <c r="E184" s="634"/>
      <c r="F184" s="635"/>
    </row>
    <row r="185" spans="5:6" x14ac:dyDescent="0.25">
      <c r="E185" s="634"/>
      <c r="F185" s="635"/>
    </row>
    <row r="186" spans="5:6" x14ac:dyDescent="0.25">
      <c r="E186" s="634"/>
      <c r="F186" s="635"/>
    </row>
    <row r="187" spans="5:6" x14ac:dyDescent="0.25">
      <c r="E187" s="634"/>
      <c r="F187" s="635"/>
    </row>
    <row r="188" spans="5:6" x14ac:dyDescent="0.25">
      <c r="E188" s="634"/>
      <c r="F188" s="635"/>
    </row>
    <row r="189" spans="5:6" x14ac:dyDescent="0.25">
      <c r="E189" s="634"/>
      <c r="F189" s="635"/>
    </row>
    <row r="190" spans="5:6" x14ac:dyDescent="0.25">
      <c r="E190" s="634"/>
      <c r="F190" s="635"/>
    </row>
    <row r="191" spans="5:6" x14ac:dyDescent="0.25">
      <c r="E191" s="634"/>
      <c r="F191" s="635"/>
    </row>
    <row r="192" spans="5:6" x14ac:dyDescent="0.25">
      <c r="E192" s="634"/>
      <c r="F192" s="635"/>
    </row>
    <row r="193" spans="5:6" x14ac:dyDescent="0.25">
      <c r="E193" s="634"/>
      <c r="F193" s="635"/>
    </row>
    <row r="194" spans="5:6" x14ac:dyDescent="0.25">
      <c r="E194" s="634"/>
      <c r="F194" s="635"/>
    </row>
    <row r="195" spans="5:6" x14ac:dyDescent="0.25">
      <c r="E195" s="634"/>
      <c r="F195" s="635"/>
    </row>
    <row r="196" spans="5:6" x14ac:dyDescent="0.25">
      <c r="E196" s="634"/>
      <c r="F196" s="635"/>
    </row>
    <row r="197" spans="5:6" x14ac:dyDescent="0.25">
      <c r="E197" s="634"/>
      <c r="F197" s="635"/>
    </row>
    <row r="198" spans="5:6" x14ac:dyDescent="0.25">
      <c r="E198" s="634"/>
      <c r="F198" s="635"/>
    </row>
    <row r="199" spans="5:6" x14ac:dyDescent="0.25">
      <c r="E199" s="634"/>
      <c r="F199" s="635"/>
    </row>
    <row r="200" spans="5:6" x14ac:dyDescent="0.25">
      <c r="E200" s="634"/>
      <c r="F200" s="635"/>
    </row>
    <row r="201" spans="5:6" x14ac:dyDescent="0.25">
      <c r="E201" s="634"/>
      <c r="F201" s="635"/>
    </row>
    <row r="202" spans="5:6" x14ac:dyDescent="0.25">
      <c r="E202" s="634"/>
      <c r="F202" s="635"/>
    </row>
    <row r="203" spans="5:6" x14ac:dyDescent="0.25">
      <c r="E203" s="634"/>
      <c r="F203" s="635"/>
    </row>
    <row r="204" spans="5:6" x14ac:dyDescent="0.25">
      <c r="E204" s="634"/>
      <c r="F204" s="635"/>
    </row>
    <row r="205" spans="5:6" x14ac:dyDescent="0.25">
      <c r="E205" s="634"/>
      <c r="F205" s="635"/>
    </row>
    <row r="206" spans="5:6" x14ac:dyDescent="0.25">
      <c r="E206" s="634"/>
      <c r="F206" s="635"/>
    </row>
    <row r="207" spans="5:6" x14ac:dyDescent="0.25">
      <c r="E207" s="634"/>
      <c r="F207" s="635"/>
    </row>
    <row r="208" spans="5:6" x14ac:dyDescent="0.25">
      <c r="E208" s="634"/>
      <c r="F208" s="635"/>
    </row>
    <row r="209" spans="5:6" x14ac:dyDescent="0.25">
      <c r="E209" s="634"/>
      <c r="F209" s="635"/>
    </row>
    <row r="210" spans="5:6" x14ac:dyDescent="0.25">
      <c r="E210" s="634"/>
      <c r="F210" s="635"/>
    </row>
    <row r="211" spans="5:6" x14ac:dyDescent="0.25">
      <c r="E211" s="634"/>
      <c r="F211" s="635"/>
    </row>
    <row r="212" spans="5:6" x14ac:dyDescent="0.25">
      <c r="E212" s="634"/>
      <c r="F212" s="635"/>
    </row>
    <row r="213" spans="5:6" x14ac:dyDescent="0.25">
      <c r="E213" s="634"/>
      <c r="F213" s="635"/>
    </row>
    <row r="214" spans="5:6" x14ac:dyDescent="0.25">
      <c r="E214" s="634"/>
      <c r="F214" s="635"/>
    </row>
    <row r="215" spans="5:6" x14ac:dyDescent="0.25">
      <c r="E215" s="634"/>
      <c r="F215" s="635"/>
    </row>
    <row r="216" spans="5:6" x14ac:dyDescent="0.25">
      <c r="E216" s="634"/>
      <c r="F216" s="635"/>
    </row>
    <row r="217" spans="5:6" x14ac:dyDescent="0.25">
      <c r="E217" s="634"/>
      <c r="F217" s="635"/>
    </row>
    <row r="218" spans="5:6" x14ac:dyDescent="0.25">
      <c r="E218" s="634"/>
      <c r="F218" s="635"/>
    </row>
    <row r="219" spans="5:6" x14ac:dyDescent="0.25">
      <c r="E219" s="634"/>
      <c r="F219" s="635"/>
    </row>
    <row r="220" spans="5:6" x14ac:dyDescent="0.25">
      <c r="E220" s="634"/>
      <c r="F220" s="635"/>
    </row>
    <row r="221" spans="5:6" x14ac:dyDescent="0.25">
      <c r="E221" s="634"/>
      <c r="F221" s="635"/>
    </row>
    <row r="222" spans="5:6" x14ac:dyDescent="0.25">
      <c r="E222" s="634"/>
      <c r="F222" s="635"/>
    </row>
    <row r="223" spans="5:6" x14ac:dyDescent="0.25">
      <c r="E223" s="634"/>
      <c r="F223" s="635"/>
    </row>
    <row r="224" spans="5:6" x14ac:dyDescent="0.25">
      <c r="E224" s="634"/>
      <c r="F224" s="635"/>
    </row>
  </sheetData>
  <mergeCells count="2">
    <mergeCell ref="A1:F1"/>
    <mergeCell ref="A2:F2"/>
  </mergeCells>
  <pageMargins left="0.74803149606299213" right="0.74803149606299213" top="0.98425196850393704" bottom="0.98425196850393704" header="0.51181102362204722" footer="0.51181102362204722"/>
  <pageSetup paperSize="9" scale="86" orientation="portrait" r:id="rId1"/>
  <headerFooter alignWithMargins="0">
    <oddFooter>Page &amp;P of &amp;N</oddFooter>
  </headerFooter>
  <rowBreaks count="1" manualBreakCount="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D807DA5079DD4F8FC962D9402EEFD8" ma:contentTypeVersion="14" ma:contentTypeDescription="Create a new document." ma:contentTypeScope="" ma:versionID="20db4609069af92f9d9c5d3feb17fd47">
  <xsd:schema xmlns:xsd="http://www.w3.org/2001/XMLSchema" xmlns:xs="http://www.w3.org/2001/XMLSchema" xmlns:p="http://schemas.microsoft.com/office/2006/metadata/properties" xmlns:ns2="644a89e5-6bf3-45be-973d-31dedccce5a6" xmlns:ns3="3e02667f-0271-471b-bd6e-11a2e16def1d" targetNamespace="http://schemas.microsoft.com/office/2006/metadata/properties" ma:root="true" ma:fieldsID="2ff66c184e544dfa1da46048eefb2b93" ns2:_="" ns3:_="">
    <xsd:import namespace="644a89e5-6bf3-45be-973d-31dedccce5a6"/>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4a89e5-6bf3-45be-973d-31dedccce5a6"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MediaServiceAutoTags" ma:internalName="MediaServiceAutoTags" ma:readOnly="true">
      <xsd:simpleType>
        <xsd:restriction base="dms:Text"/>
      </xsd:simpleType>
    </xsd:element>
    <xsd:element name="MediaServiceOCR" ma:index="7" nillable="true" ma:displayName="MediaServiceOCR" ma:internalName="MediaServiceOCR" ma:readOnly="true">
      <xsd:simpleType>
        <xsd:restriction base="dms:Note">
          <xsd:maxLength value="255"/>
        </xsd:restriction>
      </xsd:simpleType>
    </xsd:element>
    <xsd:element name="MediaServiceDateTaken" ma:index="8" nillable="true" ma:displayName="MediaServiceDateTaken" ma:hidden="true" ma:internalName="MediaServiceDateTaken" ma:readOnly="true">
      <xsd:simpleType>
        <xsd:restriction base="dms:Text"/>
      </xsd:simpleType>
    </xsd:element>
    <xsd:element name="MediaServiceLocation" ma:index="10" nillable="true" ma:displayName="MediaServiceLocation" ma:internalName="MediaServiceLocation"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dc480c3-88f4-4fce-816c-41eab65f6a1b}" ma:internalName="TaxCatchAll" ma:showField="CatchAllData" ma:web="19e016ca-9046-4267-b57e-e57e3836d1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02667f-0271-471b-bd6e-11a2e16def1d" xsi:nil="true"/>
    <lcf76f155ced4ddcb4097134ff3c332f xmlns="644a89e5-6bf3-45be-973d-31dedccce5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F77891E-00CA-4345-8354-24A867BAA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4a89e5-6bf3-45be-973d-31dedccce5a6"/>
    <ds:schemaRef ds:uri="3e02667f-0271-471b-bd6e-11a2e16def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6AA5CE-276E-4B07-81FA-FCA8CDA953C2}">
  <ds:schemaRefs>
    <ds:schemaRef ds:uri="http://schemas.microsoft.com/sharepoint/v3/contenttype/forms"/>
  </ds:schemaRefs>
</ds:datastoreItem>
</file>

<file path=customXml/itemProps3.xml><?xml version="1.0" encoding="utf-8"?>
<ds:datastoreItem xmlns:ds="http://schemas.openxmlformats.org/officeDocument/2006/customXml" ds:itemID="{6051966D-91D0-41C0-823F-7894B9ABD41F}">
  <ds:schemaRefs>
    <ds:schemaRef ds:uri="http://www.w3.org/XML/1998/namespace"/>
    <ds:schemaRef ds:uri="http://schemas.microsoft.com/office/2006/metadata/properties"/>
    <ds:schemaRef ds:uri="http://purl.org/dc/terms/"/>
    <ds:schemaRef ds:uri="http://schemas.microsoft.com/office/2006/documentManagement/types"/>
    <ds:schemaRef ds:uri="3e02667f-0271-471b-bd6e-11a2e16def1d"/>
    <ds:schemaRef ds:uri="http://schemas.microsoft.com/office/infopath/2007/PartnerControls"/>
    <ds:schemaRef ds:uri="http://purl.org/dc/dcmitype/"/>
    <ds:schemaRef ds:uri="http://schemas.openxmlformats.org/package/2006/metadata/core-properties"/>
    <ds:schemaRef ds:uri="644a89e5-6bf3-45be-973d-31dedccce5a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69</vt:i4>
      </vt:variant>
    </vt:vector>
  </HeadingPairs>
  <TitlesOfParts>
    <vt:vector size="117" baseType="lpstr">
      <vt:lpstr>Cover</vt:lpstr>
      <vt:lpstr>Preamble</vt:lpstr>
      <vt:lpstr>Summary</vt:lpstr>
      <vt:lpstr>BILL NO 1</vt:lpstr>
      <vt:lpstr>1.0 General Items</vt:lpstr>
      <vt:lpstr>BILL NO 2</vt:lpstr>
      <vt:lpstr>2.0 DayWorks</vt:lpstr>
      <vt:lpstr>BILL NO 3</vt:lpstr>
      <vt:lpstr>3-Method related charges</vt:lpstr>
      <vt:lpstr>BILL NO 4</vt:lpstr>
      <vt:lpstr>4.0 Raw Water Intake</vt:lpstr>
      <vt:lpstr>BILL NO 5</vt:lpstr>
      <vt:lpstr>5.0 Raw water mains</vt:lpstr>
      <vt:lpstr>BILL NO 6</vt:lpstr>
      <vt:lpstr>6.1 Treatment Plant Site Works</vt:lpstr>
      <vt:lpstr>6.2-Aerator</vt:lpstr>
      <vt:lpstr>6.3-Flocculators 2No</vt:lpstr>
      <vt:lpstr>6.4-Clarifiers</vt:lpstr>
      <vt:lpstr>6.5-RSF</vt:lpstr>
      <vt:lpstr>6.6 Clear Water Tank</vt:lpstr>
      <vt:lpstr>6.7 Sand D Bed</vt:lpstr>
      <vt:lpstr>6.8Chemical hse-Dosing Platform</vt:lpstr>
      <vt:lpstr>6.9-Pumping station</vt:lpstr>
      <vt:lpstr>6.10-Electrical Installations</vt:lpstr>
      <vt:lpstr>6.11 Backwash Tank</vt:lpstr>
      <vt:lpstr>6.12 Plant Attendant's House </vt:lpstr>
      <vt:lpstr>6.13 Staff Quarters </vt:lpstr>
      <vt:lpstr>BILL NO 7</vt:lpstr>
      <vt:lpstr>7.1 Clear Water pumping main</vt:lpstr>
      <vt:lpstr>7.2 Pumping main to Hambuga</vt:lpstr>
      <vt:lpstr>BILL NO 8</vt:lpstr>
      <vt:lpstr>8.1 Transmission to Bistya</vt:lpstr>
      <vt:lpstr>8.1 Transmission to Kabingo</vt:lpstr>
      <vt:lpstr>BILL NO9</vt:lpstr>
      <vt:lpstr>9.1 Bistya reservior</vt:lpstr>
      <vt:lpstr>9.2 Bistya Distribution</vt:lpstr>
      <vt:lpstr>9.3 Kabingo Reservoir </vt:lpstr>
      <vt:lpstr>9.4 Kabingo Distribution</vt:lpstr>
      <vt:lpstr>9.5 Hambuga Reservoir  </vt:lpstr>
      <vt:lpstr>9.6 Hamb-Kasharara Distribtion </vt:lpstr>
      <vt:lpstr>9.7 Rugarama Main Reservoir   </vt:lpstr>
      <vt:lpstr>9.8 Rugongo Distribution  </vt:lpstr>
      <vt:lpstr>9.9 Booster to Kashara</vt:lpstr>
      <vt:lpstr>BILL NO 10</vt:lpstr>
      <vt:lpstr>10.1 Water Borne Toilets</vt:lpstr>
      <vt:lpstr>10.2 VIP Toilet</vt:lpstr>
      <vt:lpstr>BILL NO 11</vt:lpstr>
      <vt:lpstr>11.1 Water Offices</vt:lpstr>
      <vt:lpstr>'1.0 General Items'!Print_Area</vt:lpstr>
      <vt:lpstr>'2.0 DayWorks'!Print_Area</vt:lpstr>
      <vt:lpstr>'3-Method related charges'!Print_Area</vt:lpstr>
      <vt:lpstr>'4.0 Raw Water Intake'!Print_Area</vt:lpstr>
      <vt:lpstr>'5.0 Raw water mains'!Print_Area</vt:lpstr>
      <vt:lpstr>'6.1 Treatment Plant Site Works'!Print_Area</vt:lpstr>
      <vt:lpstr>'6.10-Electrical Installations'!Print_Area</vt:lpstr>
      <vt:lpstr>'6.12 Plant Attendant''s House '!Print_Area</vt:lpstr>
      <vt:lpstr>'6.3-Flocculators 2No'!Print_Area</vt:lpstr>
      <vt:lpstr>'6.4-Clarifiers'!Print_Area</vt:lpstr>
      <vt:lpstr>'6.5-RSF'!Print_Area</vt:lpstr>
      <vt:lpstr>'6.6 Clear Water Tank'!Print_Area</vt:lpstr>
      <vt:lpstr>'6.7 Sand D Bed'!Print_Area</vt:lpstr>
      <vt:lpstr>'6.8Chemical hse-Dosing Platform'!Print_Area</vt:lpstr>
      <vt:lpstr>'6.9-Pumping station'!Print_Area</vt:lpstr>
      <vt:lpstr>'7.1 Clear Water pumping main'!Print_Area</vt:lpstr>
      <vt:lpstr>'7.2 Pumping main to Hambuga'!Print_Area</vt:lpstr>
      <vt:lpstr>'8.1 Transmission to Bistya'!Print_Area</vt:lpstr>
      <vt:lpstr>'8.1 Transmission to Kabingo'!Print_Area</vt:lpstr>
      <vt:lpstr>'9.1 Bistya reservior'!Print_Area</vt:lpstr>
      <vt:lpstr>'9.2 Bistya Distribution'!Print_Area</vt:lpstr>
      <vt:lpstr>'9.4 Kabingo Distribution'!Print_Area</vt:lpstr>
      <vt:lpstr>'9.6 Hamb-Kasharara Distribtion '!Print_Area</vt:lpstr>
      <vt:lpstr>'9.8 Rugongo Distribution  '!Print_Area</vt:lpstr>
      <vt:lpstr>'BILL NO 1'!Print_Area</vt:lpstr>
      <vt:lpstr>'BILL NO 10'!Print_Area</vt:lpstr>
      <vt:lpstr>'BILL NO 11'!Print_Area</vt:lpstr>
      <vt:lpstr>'BILL NO 2'!Print_Area</vt:lpstr>
      <vt:lpstr>'BILL NO 3'!Print_Area</vt:lpstr>
      <vt:lpstr>'BILL NO 4'!Print_Area</vt:lpstr>
      <vt:lpstr>'BILL NO 5'!Print_Area</vt:lpstr>
      <vt:lpstr>'BILL NO 6'!Print_Area</vt:lpstr>
      <vt:lpstr>'BILL NO 7'!Print_Area</vt:lpstr>
      <vt:lpstr>'BILL NO 8'!Print_Area</vt:lpstr>
      <vt:lpstr>'BILL NO9'!Print_Area</vt:lpstr>
      <vt:lpstr>Cover!Print_Area</vt:lpstr>
      <vt:lpstr>Summary!Print_Area</vt:lpstr>
      <vt:lpstr>'1.0 General Items'!Print_Titles</vt:lpstr>
      <vt:lpstr>'10.1 Water Borne Toilets'!Print_Titles</vt:lpstr>
      <vt:lpstr>'11.1 Water Offices'!Print_Titles</vt:lpstr>
      <vt:lpstr>'2.0 DayWorks'!Print_Titles</vt:lpstr>
      <vt:lpstr>'3-Method related charges'!Print_Titles</vt:lpstr>
      <vt:lpstr>'4.0 Raw Water Intake'!Print_Titles</vt:lpstr>
      <vt:lpstr>'5.0 Raw water mains'!Print_Titles</vt:lpstr>
      <vt:lpstr>'6.1 Treatment Plant Site Works'!Print_Titles</vt:lpstr>
      <vt:lpstr>'6.10-Electrical Installations'!Print_Titles</vt:lpstr>
      <vt:lpstr>'6.11 Backwash Tank'!Print_Titles</vt:lpstr>
      <vt:lpstr>'6.12 Plant Attendant''s House '!Print_Titles</vt:lpstr>
      <vt:lpstr>'6.13 Staff Quarters '!Print_Titles</vt:lpstr>
      <vt:lpstr>'6.2-Aerator'!Print_Titles</vt:lpstr>
      <vt:lpstr>'6.3-Flocculators 2No'!Print_Titles</vt:lpstr>
      <vt:lpstr>'6.4-Clarifiers'!Print_Titles</vt:lpstr>
      <vt:lpstr>'6.5-RSF'!Print_Titles</vt:lpstr>
      <vt:lpstr>'6.6 Clear Water Tank'!Print_Titles</vt:lpstr>
      <vt:lpstr>'6.7 Sand D Bed'!Print_Titles</vt:lpstr>
      <vt:lpstr>'6.8Chemical hse-Dosing Platform'!Print_Titles</vt:lpstr>
      <vt:lpstr>'6.9-Pumping station'!Print_Titles</vt:lpstr>
      <vt:lpstr>'7.1 Clear Water pumping main'!Print_Titles</vt:lpstr>
      <vt:lpstr>'7.2 Pumping main to Hambuga'!Print_Titles</vt:lpstr>
      <vt:lpstr>'8.1 Transmission to Bistya'!Print_Titles</vt:lpstr>
      <vt:lpstr>'8.1 Transmission to Kabingo'!Print_Titles</vt:lpstr>
      <vt:lpstr>'9.1 Bistya reservior'!Print_Titles</vt:lpstr>
      <vt:lpstr>'9.2 Bistya Distribution'!Print_Titles</vt:lpstr>
      <vt:lpstr>'9.3 Kabingo Reservoir '!Print_Titles</vt:lpstr>
      <vt:lpstr>'9.5 Hambuga Reservoir  '!Print_Titles</vt:lpstr>
      <vt:lpstr>'9.6 Hamb-Kasharara Distribtion '!Print_Titles</vt:lpstr>
      <vt:lpstr>'9.7 Rugarama Main Reservoir   '!Print_Titles</vt:lpstr>
      <vt:lpstr>'9.8 Rugongo Distribution  '!Print_Titles</vt:lpstr>
      <vt:lpstr>'9.9 Booster to Kashara'!Print_Titles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2022-08-09T13:10:47Z</cp:lastPrinted>
  <dcterms:created xsi:type="dcterms:W3CDTF">2002-04-08T11:31:40Z</dcterms:created>
  <dcterms:modified xsi:type="dcterms:W3CDTF">2022-09-12T09:27:15Z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0x01010022D807DA5079DD4F8FC962D9402EEFD8</vt:lpwstr>
  </property>
</Properties>
</file>